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Plan adquisiciones\"/>
    </mc:Choice>
  </mc:AlternateContent>
  <xr:revisionPtr revIDLastSave="0" documentId="13_ncr:1_{E666A27D-21FD-40EC-B3ED-B9F55B5C70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A Definitivo" sheetId="1" r:id="rId1"/>
    <sheet name="Referencias" sheetId="3" state="hidden" r:id="rId2"/>
    <sheet name="Hoja5" sheetId="5" state="hidden" r:id="rId3"/>
  </sheets>
  <definedNames>
    <definedName name="_Hlt57100697" localSheetId="1">Referencias!$B$4</definedName>
    <definedName name="_Hlt57100700" localSheetId="1">Referencias!$B$5</definedName>
    <definedName name="_Hlt57100703" localSheetId="1">Referencias!$B$6</definedName>
    <definedName name="_Hlt57100705" localSheetId="1">Referencias!$B$7</definedName>
    <definedName name="_Hlt57100707" localSheetId="1">Referencias!$B$8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9" i="1" l="1"/>
  <c r="B218" i="1"/>
  <c r="B219" i="1" s="1"/>
  <c r="B220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21" i="1" l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I60" i="1"/>
  <c r="I59" i="1"/>
  <c r="I58" i="1"/>
  <c r="I57" i="1"/>
  <c r="I56" i="1"/>
  <c r="I55" i="1"/>
  <c r="I54" i="1"/>
  <c r="I53" i="1"/>
  <c r="I52" i="1"/>
  <c r="I51" i="1"/>
  <c r="I50" i="1"/>
  <c r="I26" i="1"/>
</calcChain>
</file>

<file path=xl/sharedStrings.xml><?xml version="1.0" encoding="utf-8"?>
<sst xmlns="http://schemas.openxmlformats.org/spreadsheetml/2006/main" count="1215" uniqueCount="331">
  <si>
    <t>Ejercicio Presupuestario: 2023</t>
  </si>
  <si>
    <t>Nombre Departamento</t>
  </si>
  <si>
    <t>Codigo de Institución:</t>
  </si>
  <si>
    <t>1.1.1.1.920.213</t>
  </si>
  <si>
    <t>05.03.10.00.00</t>
  </si>
  <si>
    <t>N° de ítem</t>
  </si>
  <si>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</si>
  <si>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</si>
  <si>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</si>
  <si>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</si>
  <si>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</si>
  <si>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</si>
  <si>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</si>
  <si>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</si>
  <si>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</si>
  <si>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1.03.02</t>
  </si>
  <si>
    <t>Servicio de publicidad de medios digitales</t>
  </si>
  <si>
    <t xml:space="preserve">Institucional </t>
  </si>
  <si>
    <t>SINART</t>
  </si>
  <si>
    <t>Servicios de diseño de experiencias y estrategias creativas en el Teatro Nacional de Costa Rica</t>
  </si>
  <si>
    <t>1.03.03</t>
  </si>
  <si>
    <t>Impresión del libro ganador del Concurso Nacional de Dramaturgia Inédita, Editorial CR</t>
  </si>
  <si>
    <t>Servicios de impresos varios para el Teatro Nacional</t>
  </si>
  <si>
    <t>1.04.99</t>
  </si>
  <si>
    <t>Servicio de contratación del servicio de  filmación y de streaming de actividades de programación del TNCR</t>
  </si>
  <si>
    <t>Servicio de contratación de monitoreo de noticias</t>
  </si>
  <si>
    <t xml:space="preserve">Servicio de producción de "PlayOff" </t>
  </si>
  <si>
    <t>Servicio de producción "Erase una vez..." Territorio</t>
  </si>
  <si>
    <t xml:space="preserve">Servicio de producción "Erase una vez..." -  Cuentos Revueltos </t>
  </si>
  <si>
    <t>Servicio de producción "Erase una vez..." - Los tres encantos</t>
  </si>
  <si>
    <t>Servicio de producción "Erase una vez...""Mujercitas"</t>
  </si>
  <si>
    <t>Servicio de producción  "Erase una vez..." "1001 noches"</t>
  </si>
  <si>
    <t>Servicio de producción " Puesta en Escena de la obra Ganadora de Dramaturgia Inédita"</t>
  </si>
  <si>
    <t xml:space="preserve">Servicio de producción  "EstrenaDanza - Festivales independientes" </t>
  </si>
  <si>
    <t>Servicio de producción "Festival de Coreógrafos Graciela Moreno"</t>
  </si>
  <si>
    <t>Servicio de actividades de reflexión y capacitación  "EstrenaDanza"</t>
  </si>
  <si>
    <t>Servicio de producción "Jornada Coral y Noche en blanco"</t>
  </si>
  <si>
    <t xml:space="preserve">Servicio de producción 126 Aniversario </t>
  </si>
  <si>
    <t xml:space="preserve">Servicio de Coproducción  "Espectáculo de Navidad" </t>
  </si>
  <si>
    <t>1.05.01</t>
  </si>
  <si>
    <t xml:space="preserve">Transporte dentro del país </t>
  </si>
  <si>
    <t xml:space="preserve">Papeles varios </t>
  </si>
  <si>
    <t>2.99.04</t>
  </si>
  <si>
    <t xml:space="preserve">Textiles varios </t>
  </si>
  <si>
    <t>5.01.03</t>
  </si>
  <si>
    <t xml:space="preserve">Equipo de Comunicación </t>
  </si>
  <si>
    <t>5.01.05</t>
  </si>
  <si>
    <t>Equipo de Cómputo</t>
  </si>
  <si>
    <t>Sí</t>
  </si>
  <si>
    <t>No</t>
  </si>
  <si>
    <t>En Proceso</t>
  </si>
  <si>
    <t>Pendiente</t>
  </si>
  <si>
    <t>I    2023</t>
  </si>
  <si>
    <t>II  2023</t>
  </si>
  <si>
    <t>III 2023</t>
  </si>
  <si>
    <t>IV 2023</t>
  </si>
  <si>
    <t xml:space="preserve">Programa de Adquisiones Anual TEATRO NACIONAL </t>
  </si>
  <si>
    <t>TEATRO NACIONAL DE COSTA RICA</t>
  </si>
  <si>
    <t>5.01.04</t>
  </si>
  <si>
    <t>Mesa a la medida,material debe ser melamina reforzado o mdf (cartón prensado), largo: 220 centímetros, ancho: 61 centímetros, alto: 75 centímetros, el color debe ser Caoba oscuro. Se requiere la visita para ver detalles y medidas.</t>
  </si>
  <si>
    <t>Unidad</t>
  </si>
  <si>
    <t>Institucional</t>
  </si>
  <si>
    <t>5.01.06</t>
  </si>
  <si>
    <t>Deshumidificador ,Capacidad de deshumidificación (30°C/ 80%RH) 90Litros por día, 190 pintas. Tamaño del cuarto máximo recomendado  (m³) 360m³, Fuente de alimentación110V/60Hz, Ruido≤60dB, efrigerante ecológico R410a.</t>
  </si>
  <si>
    <t>2.99.03</t>
  </si>
  <si>
    <t>Resmas papel bond 500 hojas</t>
  </si>
  <si>
    <t>1.08.06</t>
  </si>
  <si>
    <t>Mantenimiento equipo comunicación</t>
  </si>
  <si>
    <t>Servicio</t>
  </si>
  <si>
    <t>institucional </t>
  </si>
  <si>
    <t>II 2023</t>
  </si>
  <si>
    <t>1.08.07</t>
  </si>
  <si>
    <t>Mantenimiento equipo mobiliario de oficina</t>
  </si>
  <si>
    <t>1.08.08</t>
  </si>
  <si>
    <t>Mantenimiento equipo de cómputo y sistemas de inf</t>
  </si>
  <si>
    <t>1.08.99</t>
  </si>
  <si>
    <t>Afinación de pianos</t>
  </si>
  <si>
    <t>Reparación equipo de iluminación</t>
  </si>
  <si>
    <t>2.01.04</t>
  </si>
  <si>
    <t xml:space="preserve">Pintura acrílica </t>
  </si>
  <si>
    <t>galón</t>
  </si>
  <si>
    <t>2.01.99</t>
  </si>
  <si>
    <t>Líquido para máquina Hazer, JEM, Compacto Hazer Pro</t>
  </si>
  <si>
    <t>Líquido para máquina de humo Martin, Magnum Pro 2000</t>
  </si>
  <si>
    <t>2.03.01</t>
  </si>
  <si>
    <t>Candados para laptop</t>
  </si>
  <si>
    <t>unidad</t>
  </si>
  <si>
    <t xml:space="preserve">Tornillo </t>
  </si>
  <si>
    <t>I 2023</t>
  </si>
  <si>
    <t>Tuerca</t>
  </si>
  <si>
    <t>Cable de soldar</t>
  </si>
  <si>
    <t>Alambre de hierro</t>
  </si>
  <si>
    <t>Kilos</t>
  </si>
  <si>
    <t>Tubo de acero al carbono, hierro negro o galvanizado soldado para uso comercial</t>
  </si>
  <si>
    <t>Abrazaderas y grapas para cables</t>
  </si>
  <si>
    <t>2.03.03</t>
  </si>
  <si>
    <t>Láminas de plywood de diferentes grosores</t>
  </si>
  <si>
    <t>2.03.04</t>
  </si>
  <si>
    <t>Cable para micrófonos</t>
  </si>
  <si>
    <t>metros</t>
  </si>
  <si>
    <t>Cable eléctrico TGP 3 X 12</t>
  </si>
  <si>
    <t>Enchufes machos corrientes, polarizados, para extensión</t>
  </si>
  <si>
    <t>Tomacorriente hembra corrientes, polarizados, para extensión</t>
  </si>
  <si>
    <t>Lámpara HPL, 575W</t>
  </si>
  <si>
    <t>III 2022</t>
  </si>
  <si>
    <t>Lámpara FLK, 575W</t>
  </si>
  <si>
    <t>Enchufe de seguridad 20 Amp, 3 polos, pin por fuera, macho</t>
  </si>
  <si>
    <t>Tomacorriente de seguridad, 20 amp, 3 polos, NEMA: No NEMA, hembra</t>
  </si>
  <si>
    <t>Conector XLR (macho)</t>
  </si>
  <si>
    <t>Conector XLR (hembra)</t>
  </si>
  <si>
    <t>Conector XLR 5 pines (macho)</t>
  </si>
  <si>
    <t>Conector XLR 5 pines (hembra)</t>
  </si>
  <si>
    <t>Disco duro externo 4TB</t>
  </si>
  <si>
    <t>2.03.06</t>
  </si>
  <si>
    <t>Plastico</t>
  </si>
  <si>
    <t>2.03.99</t>
  </si>
  <si>
    <t>Gaffer</t>
  </si>
  <si>
    <t>Cinta para piso de danza color negro</t>
  </si>
  <si>
    <t>2.04.01</t>
  </si>
  <si>
    <t>Juego de desatornilladores de24 piezas</t>
  </si>
  <si>
    <t>Juego de cubos de 24 piezas</t>
  </si>
  <si>
    <t>Juego de llaves coro fijas de 24 piezas</t>
  </si>
  <si>
    <t>Filtros de colores</t>
  </si>
  <si>
    <t>Brocas para metal de diferentes medidas</t>
  </si>
  <si>
    <t xml:space="preserve">Taladro Electrico </t>
  </si>
  <si>
    <t>2.04.02</t>
  </si>
  <si>
    <t>Bases para lekos ETC</t>
  </si>
  <si>
    <t>2.99.01</t>
  </si>
  <si>
    <t>Gabinetes de medios múltiples</t>
  </si>
  <si>
    <t>Uniformes Camisas</t>
  </si>
  <si>
    <t xml:space="preserve">Uniformes Pantalones </t>
  </si>
  <si>
    <t>2.99.06</t>
  </si>
  <si>
    <t>Arnes</t>
  </si>
  <si>
    <t>Linea de vida</t>
  </si>
  <si>
    <t>2.99.99</t>
  </si>
  <si>
    <t>Baterías AA para micrófono Shure</t>
  </si>
  <si>
    <t>5.01.99</t>
  </si>
  <si>
    <t>Cargador de baterías para ClearCom</t>
  </si>
  <si>
    <t xml:space="preserve">Consola de iluminación </t>
  </si>
  <si>
    <t>5.99.03</t>
  </si>
  <si>
    <t>Licencias para monitoreo de circuito cerrado</t>
  </si>
  <si>
    <t>UNIDAD</t>
  </si>
  <si>
    <t>Impresora láser Multifuncional departamental</t>
  </si>
  <si>
    <t>Actualización de software de Escenario</t>
  </si>
  <si>
    <t>1.03.07</t>
  </si>
  <si>
    <t>Servicio de suscripción en la nube de formularios electrónicos</t>
  </si>
  <si>
    <t>SERVICIO</t>
  </si>
  <si>
    <t>Computadora Todo en Uno</t>
  </si>
  <si>
    <t>Tabletas con IOS</t>
  </si>
  <si>
    <t>Tabletas con Android</t>
  </si>
  <si>
    <t>Radio de comunicación</t>
  </si>
  <si>
    <t xml:space="preserve">	2.03.04</t>
  </si>
  <si>
    <t>Terminal portátil de entrada de datos</t>
  </si>
  <si>
    <t>Gateway de datos</t>
  </si>
  <si>
    <t>Sistema de identificación por video</t>
  </si>
  <si>
    <t>Laptop de alto rendimiento</t>
  </si>
  <si>
    <t xml:space="preserve">Impresora láser Multifuncional </t>
  </si>
  <si>
    <t>Control táctil para consolas de escenario</t>
  </si>
  <si>
    <t>1.04.05</t>
  </si>
  <si>
    <t>Servicio de desarrollo de software para sitio web</t>
  </si>
  <si>
    <t>Servicio de desarrollo de software para aplicaciones</t>
  </si>
  <si>
    <t>Punto de Acceso Wifi</t>
  </si>
  <si>
    <t>Conmutador 24p 10 Gbps</t>
  </si>
  <si>
    <t>Conmutador 8p 10 Gbps</t>
  </si>
  <si>
    <t>Conmutador 24p 1 Gbps</t>
  </si>
  <si>
    <t>Cámaras de videovigilancia</t>
  </si>
  <si>
    <t>Etiquetas autoadhesivas para activos</t>
  </si>
  <si>
    <t>ROLLO</t>
  </si>
  <si>
    <t>Verificador de cables</t>
  </si>
  <si>
    <t>Servicio de soporte para plataforma de cómputo</t>
  </si>
  <si>
    <t>Sistemas de control de acceso</t>
  </si>
  <si>
    <t>Organizador de llaves</t>
  </si>
  <si>
    <t>Aire acondiconado para Centro de datos</t>
  </si>
  <si>
    <t>Cámara de videoconferencia</t>
  </si>
  <si>
    <t>Pantalla de LED</t>
  </si>
  <si>
    <t>Servicio de Mantenimiento, instalación, reparación y alquiler de equipo audiovisual</t>
  </si>
  <si>
    <t>Centro de videoconferencia</t>
  </si>
  <si>
    <t>Sistema de videoconferencia</t>
  </si>
  <si>
    <t>Caja eléctrica de plástico</t>
  </si>
  <si>
    <t>Enchufe eléctrico L5 20P</t>
  </si>
  <si>
    <t>Abrazadera metálica de gabinete</t>
  </si>
  <si>
    <t>Confección e instalación de rotulos de evacuación</t>
  </si>
  <si>
    <t>Cintas para el glucometro</t>
  </si>
  <si>
    <t>2.99.02</t>
  </si>
  <si>
    <t>Esfinomanometro</t>
  </si>
  <si>
    <t>Torniquetes.</t>
  </si>
  <si>
    <t>Escaleras</t>
  </si>
  <si>
    <t>Glucómetro</t>
  </si>
  <si>
    <t>Oxímetro</t>
  </si>
  <si>
    <t xml:space="preserve">Termómetro </t>
  </si>
  <si>
    <t xml:space="preserve">Descansapies </t>
  </si>
  <si>
    <t>Descansamuñecas para teclado</t>
  </si>
  <si>
    <t>Apoyo lumbar</t>
  </si>
  <si>
    <t>EAD</t>
  </si>
  <si>
    <t>Servicio de transferencia electrónica de información FILE MAKER</t>
  </si>
  <si>
    <t>Servicio de suscripción Advance por 12 meses 25 SMS (Licencia Advanced)</t>
  </si>
  <si>
    <t>1.04.03</t>
  </si>
  <si>
    <t>Servicios de dibujo arquitectónico</t>
  </si>
  <si>
    <t>Servicios desarrollo de infomación FILE MAKER</t>
  </si>
  <si>
    <t>1.04.06</t>
  </si>
  <si>
    <t>Servicio de Recarga de Oxígeno, Acetileno y Argón</t>
  </si>
  <si>
    <t>Servicio de Limpieza de alfombras</t>
  </si>
  <si>
    <t xml:space="preserve">Contratación por Servicio de Investigación Científica </t>
  </si>
  <si>
    <t>Servicio de calibración ISO de temperatura.</t>
  </si>
  <si>
    <t>Servicio de calibración ISO Humedad</t>
  </si>
  <si>
    <t>Servicio de calibración ISO Intensidad luminosa</t>
  </si>
  <si>
    <t xml:space="preserve">Servicio de calibración ISO CO2 y presión </t>
  </si>
  <si>
    <t>Servicio de mantenimiento y reparación de obra escultórica</t>
  </si>
  <si>
    <t>2.01.01</t>
  </si>
  <si>
    <t>ACEITE LUBRICANTE (PREPARADO) PENETRANTE, AEROSOL MULTIPROPOSITO, ENVASE 325 mL (11 oz)</t>
  </si>
  <si>
    <t xml:space="preserve">		GRASA LUBRICANTE (PARAFINICA RESISTENTE AL AGUA)</t>
  </si>
  <si>
    <t>Pigmento amarillo ocre</t>
  </si>
  <si>
    <t>kg</t>
  </si>
  <si>
    <t>Pigmento amarillo cadmio claro</t>
  </si>
  <si>
    <t>Pigmento rojo cadmio medio</t>
  </si>
  <si>
    <t>Pigmento rojo cadmio oscuro</t>
  </si>
  <si>
    <t>Pigmento lake red deep</t>
  </si>
  <si>
    <t>Pigmento siena natural (Raw sienna)</t>
  </si>
  <si>
    <t>Pigmento siena tostado (Burnt sienna)</t>
  </si>
  <si>
    <t>Pigmento sombra tostada (Burnt umber)</t>
  </si>
  <si>
    <t>Pigmento sombra natural (Raw umber)</t>
  </si>
  <si>
    <t>Pigmento oxido de cromo verde</t>
  </si>
  <si>
    <t>Pigmento verde lima</t>
  </si>
  <si>
    <t>Pigmento verde esmeralda</t>
  </si>
  <si>
    <t>Pigmento azul herculano</t>
  </si>
  <si>
    <t>Pigmento azul ultramarino puro</t>
  </si>
  <si>
    <t>Pigmento negro marfil</t>
  </si>
  <si>
    <t>Pigmento negro roma</t>
  </si>
  <si>
    <t>Pigmento blanco de zinc</t>
  </si>
  <si>
    <t>Pigmento blanco de titanio</t>
  </si>
  <si>
    <t>Tintas para equipo de impresora láser</t>
  </si>
  <si>
    <t>varios</t>
  </si>
  <si>
    <t>I  2023</t>
  </si>
  <si>
    <t>Epoxico estructural</t>
  </si>
  <si>
    <t>INSECTICIDA MS-DRAGNET PLUS 36.8% EC 946 ML </t>
  </si>
  <si>
    <t>Andamio portatil</t>
  </si>
  <si>
    <t>Andamio para trabajos de altura con ruedas</t>
  </si>
  <si>
    <t>Tornillos de diferentes diametros, longitu, para madera, gypsum, metal, concreto</t>
  </si>
  <si>
    <t>Tubos de acero inoxidables</t>
  </si>
  <si>
    <t>Barra de acero inoxidables</t>
  </si>
  <si>
    <t xml:space="preserve">Laminas de acero inoxidables </t>
  </si>
  <si>
    <t>Lamina de hierro negro</t>
  </si>
  <si>
    <t>Barra de hierro negro</t>
  </si>
  <si>
    <t>Perfiles de hierro negro (Angulares, platinas, tubo, )</t>
  </si>
  <si>
    <t>Angulares de hierro negro</t>
  </si>
  <si>
    <t>Tornillo motofix</t>
  </si>
  <si>
    <t>Tubo circular de acero inoxidables</t>
  </si>
  <si>
    <t>Tablones, alfajillas de madera</t>
  </si>
  <si>
    <t>piezas</t>
  </si>
  <si>
    <t xml:space="preserve">		Dispositivos ahuyentadores o repelente de plagas en acero inoxidable</t>
  </si>
  <si>
    <t>glb</t>
  </si>
  <si>
    <t>Tubos EMT y Conduit</t>
  </si>
  <si>
    <t>Conectores para cable</t>
  </si>
  <si>
    <t>Apagadores</t>
  </si>
  <si>
    <t>Breaker</t>
  </si>
  <si>
    <t>Conectores para tuberia EMT y Conduit</t>
  </si>
  <si>
    <t>Unión para tuberia EMT y Conduit</t>
  </si>
  <si>
    <t>ESTAÑON PLASTICO APERTURA TOTAL, HERMÉTICO, CON ARO METÁLICO DE SEGURIDAD, CAPACIDAD 208,198 L (55 Gal), COLOR AZUL, DIMENSIONES 56 cm DIÁMETRO x 90 cm ALTO</t>
  </si>
  <si>
    <t>Láminas Plásticas</t>
  </si>
  <si>
    <t>Pasta gypsum</t>
  </si>
  <si>
    <t>Cachera para fregadero</t>
  </si>
  <si>
    <t xml:space="preserve">Cachera para lavamanos </t>
  </si>
  <si>
    <t>Set de accesorios para tanque</t>
  </si>
  <si>
    <t>Manija para tanque de inodoro</t>
  </si>
  <si>
    <t>Pera de Hule</t>
  </si>
  <si>
    <t xml:space="preserve">Lija acabados #220  pulir </t>
  </si>
  <si>
    <t xml:space="preserve">Lija madera grano 320 pulir </t>
  </si>
  <si>
    <t>Lija madera 400 poliuretano</t>
  </si>
  <si>
    <t>Lija para metal 400</t>
  </si>
  <si>
    <t xml:space="preserve">Gafer </t>
  </si>
  <si>
    <t>Hule de silicón</t>
  </si>
  <si>
    <t>g</t>
  </si>
  <si>
    <t xml:space="preserve">Paraloid B-72 </t>
  </si>
  <si>
    <t xml:space="preserve">Mowital B60H </t>
  </si>
  <si>
    <t>Modoctuc</t>
  </si>
  <si>
    <t>Cera de abeja</t>
  </si>
  <si>
    <t>Polvo de oro autentico (Salero de oro)</t>
  </si>
  <si>
    <t>Cola de conejo</t>
  </si>
  <si>
    <t xml:space="preserve">BROCA PARA MADERA, ACERO, CONCRETO DIFERENTES DIAMETROS </t>
  </si>
  <si>
    <t>PUNTA DE ACERO DESTORNILLADORA TIPO PHILLPS ESPIGA HEXAGONA 6,35 mm PH 1 X 150 mm LARGO y PH2</t>
  </si>
  <si>
    <t>CORTADORA DE CABLE, LARGO 254 mm, FILOS PARA CORTE LIMPIO Y RECTO, CAPACIDAD PARA CORTE DE UNO O VARIOS CABLES</t>
  </si>
  <si>
    <t>Escobilla de motor(carbones)</t>
  </si>
  <si>
    <t>Respuestos para herramienta multifuncional</t>
  </si>
  <si>
    <t>CINTA ADHESIVA (MASKING)</t>
  </si>
  <si>
    <t xml:space="preserve">Pincel </t>
  </si>
  <si>
    <t xml:space="preserve">Estopa Industrial (Mecha) </t>
  </si>
  <si>
    <t>Paquete 1 kg</t>
  </si>
  <si>
    <t>Mecate 12mm</t>
  </si>
  <si>
    <t>m</t>
  </si>
  <si>
    <t xml:space="preserve">Mecate de 10mm </t>
  </si>
  <si>
    <t>2.99.05</t>
  </si>
  <si>
    <t>CEPILLO CON FIBRAS NATURALES MULTIUSOS CON MANGO RESISTENTE DE 8.5"</t>
  </si>
  <si>
    <t>5.01.01</t>
  </si>
  <si>
    <t>Esmeriladora cable</t>
  </si>
  <si>
    <t>Sierra sable</t>
  </si>
  <si>
    <t>Lijadora</t>
  </si>
  <si>
    <t xml:space="preserve">Martillo Combinado (taladro percutor) </t>
  </si>
  <si>
    <t>Rack para soporte de telones</t>
  </si>
  <si>
    <t>Rack para pinacoteca</t>
  </si>
  <si>
    <t>Impresora multifuncional laser</t>
  </si>
  <si>
    <t>Equipo de computo portatil para el taller de restauración</t>
  </si>
  <si>
    <t>Registrador de datos Wi-Fi temperatura, humedad, lux y radiación UV</t>
  </si>
  <si>
    <t xml:space="preserve">Registrador de datos Wi-Fi temperatura, humedad, CO2 y presión atmosférica </t>
  </si>
  <si>
    <t>Cámara de sonda (endoscopio, boroscopio)</t>
  </si>
  <si>
    <t>Pantalla de televisión 55"</t>
  </si>
  <si>
    <t>Lámparas Led</t>
  </si>
  <si>
    <t>Caja de luz</t>
  </si>
  <si>
    <t>Aspiradora inalambrica pequeña</t>
  </si>
  <si>
    <t>Aspiradora inalambrica mediana</t>
  </si>
  <si>
    <t xml:space="preserve">Licencia de adobe creative </t>
  </si>
  <si>
    <t>Servicio de Transporte de Basura No Tradicional</t>
  </si>
  <si>
    <t>Servicio de confección vestuario para dama dela oligarquia costarricense de finales del siglo XIX</t>
  </si>
  <si>
    <t xml:space="preserve">Servicio de confección de vestuario para caballero de la edad media </t>
  </si>
  <si>
    <t>Servicio de confección de vestuario a elegir de finales del Siglo XIX</t>
  </si>
  <si>
    <t>1.08.05</t>
  </si>
  <si>
    <t>Mantenimiento de los tres vehiculos institucionales</t>
  </si>
  <si>
    <t>Compra de repuestos de radios de comunicación como baterías y manos libre. Revisión del radio</t>
  </si>
  <si>
    <t>Tiquetes impresos, autodhesivos, con un extremo desprendible, continuos, medidas de 5cm por 7,5cm de varios colores, con código de barras. Rollo de 5000 unidades</t>
  </si>
  <si>
    <t xml:space="preserve">Uniformes para personal que atiende espectáculos, traje entero para caballeros </t>
  </si>
  <si>
    <t>Compra de radios de comunicación para procesos de Seguridad, Limpieza y Atención Clientes</t>
  </si>
  <si>
    <t>Compra de máquina salvaescalera (oruga para subir personas en silla de ruedas por escaleras)</t>
  </si>
  <si>
    <t>Demanda</t>
  </si>
  <si>
    <t>Unidades</t>
  </si>
  <si>
    <t>II Trimestre</t>
  </si>
  <si>
    <t>I Trimestre</t>
  </si>
  <si>
    <t>III Trimestre</t>
  </si>
  <si>
    <t>Totales</t>
  </si>
  <si>
    <t>2.03.02</t>
  </si>
  <si>
    <t>1.02.99</t>
  </si>
  <si>
    <t>2.05.01</t>
  </si>
  <si>
    <t>2.01.03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</si>
</sst>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3" xfId="0" applyFill="1" applyBorder="1"/>
    <xf numFmtId="0" fontId="3" fillId="2" borderId="8" xfId="0" applyFont="1" applyFill="1" applyBorder="1" applyAlignment="1">
      <alignment horizontal="left"/>
    </xf>
    <xf numFmtId="0" fontId="0" fillId="2" borderId="2" xfId="0" applyFill="1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8" fillId="2" borderId="11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2" borderId="0" xfId="0" applyFont="1" applyFill="1"/>
    <xf numFmtId="0" fontId="10" fillId="5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3" fontId="0" fillId="2" borderId="1" xfId="1" applyNumberFormat="1" applyFont="1" applyFill="1" applyBorder="1" applyAlignment="1">
      <alignment horizontal="center" vertical="center" wrapText="1"/>
    </xf>
    <xf numFmtId="43" fontId="0" fillId="0" borderId="1" xfId="1" applyNumberFormat="1" applyFont="1" applyFill="1" applyBorder="1" applyAlignment="1">
      <alignment horizontal="center" vertical="center"/>
    </xf>
    <xf numFmtId="43" fontId="0" fillId="2" borderId="1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3" fontId="0" fillId="0" borderId="0" xfId="0" applyNumberFormat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2" borderId="16" xfId="1" applyFont="1" applyFill="1" applyBorder="1" applyAlignment="1">
      <alignment horizontal="center" vertical="center"/>
    </xf>
    <xf numFmtId="164" fontId="0" fillId="2" borderId="17" xfId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5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</cellXfs>
  <cellStyles count="6">
    <cellStyle name="Hyperlink" xfId="5" xr:uid="{BF42CC8D-8A2E-4967-918D-46AF45C0478B}"/>
    <cellStyle name="Millares" xfId="1" builtinId="3"/>
    <cellStyle name="Normal" xfId="0" builtinId="0"/>
    <cellStyle name="Normal 2" xfId="4" xr:uid="{F91A0D2B-2DEC-4A76-B715-3C9FBA232A9D}"/>
    <cellStyle name="Normal 3" xfId="2" xr:uid="{1F3138FF-DDBF-48DB-ABCC-85CB172B977B}"/>
    <cellStyle name="Normal 5" xfId="3" xr:uid="{D1F8D0EF-791A-4DF1-A8F2-7C61D8F5A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251113</xdr:colOff>
      <xdr:row>3</xdr:row>
      <xdr:rowOff>43920</xdr:rowOff>
    </xdr:from>
    <xdr:to>
      <xdr:col>11</xdr:col>
      <xdr:colOff>735157</xdr:colOff>
      <xdr:row>6</xdr:row>
      <xdr:rowOff>192926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9C74D1-A21B-9622-B829-FF2CEF3B7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795" y="736647"/>
          <a:ext cx="9888682" cy="651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83"/>
  <sheetViews>
    <sheetView tabSelected="1" topLeftCell="A180" zoomScaleNormal="100" workbookViewId="0">
      <selection activeCell="F189" sqref="F189"/>
    </sheetView>
  </sheetViews>
  <sheetFormatPr baseColWidth="10" defaultColWidth="11.42578125" defaultRowHeight="15" x14ac:dyDescent="0.25"/>
  <cols>
    <col min="1" max="1" width="3.140625" style="2" customWidth="1"/>
    <col min="2" max="2" width="10.7109375" style="11" customWidth="1"/>
    <col min="3" max="3" width="13.28515625" style="2" customWidth="1"/>
    <col min="4" max="4" width="17.28515625" style="17" customWidth="1"/>
    <col min="5" max="5" width="16.42578125" style="17" customWidth="1"/>
    <col min="6" max="6" width="70.5703125" style="2" customWidth="1"/>
    <col min="7" max="7" width="12.28515625" style="11" customWidth="1"/>
    <col min="8" max="8" width="10.5703125" style="11" customWidth="1"/>
    <col min="9" max="9" width="15" style="22" customWidth="1"/>
    <col min="10" max="10" width="15.42578125" style="11" customWidth="1"/>
    <col min="11" max="11" width="17.28515625" style="11" customWidth="1"/>
    <col min="12" max="16384" width="11.42578125" style="2"/>
  </cols>
  <sheetData>
    <row r="1" spans="2:11" ht="28.5" x14ac:dyDescent="0.45">
      <c r="B1" s="76" t="s">
        <v>56</v>
      </c>
      <c r="C1" s="76"/>
      <c r="D1" s="76"/>
      <c r="E1" s="76"/>
      <c r="F1" s="76"/>
      <c r="G1" s="76"/>
      <c r="H1" s="76"/>
      <c r="I1" s="76"/>
      <c r="J1" s="76"/>
      <c r="K1" s="76"/>
    </row>
    <row r="2" spans="2:11" ht="21" x14ac:dyDescent="0.3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</row>
    <row r="3" spans="2:11" ht="4.5" customHeight="1" x14ac:dyDescent="0.25">
      <c r="B3" s="24"/>
      <c r="C3" s="6"/>
      <c r="D3" s="13"/>
      <c r="E3" s="19"/>
    </row>
    <row r="4" spans="2:11" ht="30" x14ac:dyDescent="0.25">
      <c r="B4" s="30" t="s">
        <v>1</v>
      </c>
      <c r="C4" s="78" t="s">
        <v>57</v>
      </c>
      <c r="D4" s="78"/>
      <c r="E4" s="79"/>
    </row>
    <row r="5" spans="2:11" ht="4.5" customHeight="1" x14ac:dyDescent="0.25">
      <c r="B5" s="25"/>
      <c r="C5" s="7"/>
      <c r="D5" s="14"/>
      <c r="E5" s="20"/>
    </row>
    <row r="6" spans="2:11" ht="4.5" customHeight="1" x14ac:dyDescent="0.25">
      <c r="C6" s="10"/>
      <c r="D6" s="15"/>
      <c r="E6" s="15"/>
    </row>
    <row r="7" spans="2:11" ht="45" x14ac:dyDescent="0.25">
      <c r="B7" s="8" t="s">
        <v>2</v>
      </c>
      <c r="C7" s="13" t="s">
        <v>3</v>
      </c>
      <c r="D7" s="13" t="s">
        <v>4</v>
      </c>
      <c r="E7" s="19"/>
    </row>
    <row r="8" spans="2:11" ht="3" customHeight="1" x14ac:dyDescent="0.25">
      <c r="B8" s="26"/>
      <c r="C8" s="9"/>
      <c r="D8" s="16"/>
      <c r="E8" s="21"/>
    </row>
    <row r="9" spans="2:11" ht="4.5" customHeight="1" thickBot="1" x14ac:dyDescent="0.3"/>
    <row r="10" spans="2:11" ht="45" x14ac:dyDescent="0.25">
      <c r="B10" s="33" t="s">
        <v>5</v>
      </c>
      <c r="C10" s="34" t="s">
        <v>6</v>
      </c>
      <c r="D10" s="34" t="s">
        <v>7</v>
      </c>
      <c r="E10" s="34" t="s">
        <v>8</v>
      </c>
      <c r="F10" s="34" t="s">
        <v>9</v>
      </c>
      <c r="G10" s="34" t="s">
        <v>10</v>
      </c>
      <c r="H10" s="34" t="s">
        <v>11</v>
      </c>
      <c r="I10" s="35" t="s">
        <v>12</v>
      </c>
      <c r="J10" s="34" t="s">
        <v>13</v>
      </c>
      <c r="K10" s="36" t="s">
        <v>14</v>
      </c>
    </row>
    <row r="11" spans="2:11" ht="60" x14ac:dyDescent="0.25">
      <c r="B11" s="28">
        <v>1</v>
      </c>
      <c r="C11" s="28">
        <v>5</v>
      </c>
      <c r="D11" s="28">
        <v>56101703</v>
      </c>
      <c r="E11" s="28" t="s">
        <v>58</v>
      </c>
      <c r="F11" s="32" t="s">
        <v>59</v>
      </c>
      <c r="G11" s="28">
        <v>1</v>
      </c>
      <c r="H11" s="28" t="s">
        <v>60</v>
      </c>
      <c r="I11" s="29">
        <v>200000</v>
      </c>
      <c r="J11" s="28" t="s">
        <v>61</v>
      </c>
      <c r="K11" s="28" t="s">
        <v>53</v>
      </c>
    </row>
    <row r="12" spans="2:11" ht="45" x14ac:dyDescent="0.25">
      <c r="B12" s="28">
        <f>+B11+1</f>
        <v>2</v>
      </c>
      <c r="C12" s="28">
        <v>5</v>
      </c>
      <c r="D12" s="28">
        <v>40101902</v>
      </c>
      <c r="E12" s="28" t="s">
        <v>62</v>
      </c>
      <c r="F12" s="32" t="s">
        <v>63</v>
      </c>
      <c r="G12" s="28">
        <v>1</v>
      </c>
      <c r="H12" s="28" t="s">
        <v>60</v>
      </c>
      <c r="I12" s="29">
        <v>1600000</v>
      </c>
      <c r="J12" s="28" t="s">
        <v>61</v>
      </c>
      <c r="K12" s="28" t="s">
        <v>54</v>
      </c>
    </row>
    <row r="13" spans="2:11" x14ac:dyDescent="0.25">
      <c r="B13" s="28">
        <f t="shared" ref="B13:B76" si="0">+B12+1</f>
        <v>3</v>
      </c>
      <c r="C13" s="28">
        <v>5</v>
      </c>
      <c r="D13" s="28">
        <v>14111507</v>
      </c>
      <c r="E13" s="28" t="s">
        <v>64</v>
      </c>
      <c r="F13" s="32" t="s">
        <v>65</v>
      </c>
      <c r="G13" s="28">
        <v>150</v>
      </c>
      <c r="H13" s="28" t="s">
        <v>60</v>
      </c>
      <c r="I13" s="29">
        <v>742500</v>
      </c>
      <c r="J13" s="28" t="s">
        <v>61</v>
      </c>
      <c r="K13" s="28" t="s">
        <v>54</v>
      </c>
    </row>
    <row r="14" spans="2:11" x14ac:dyDescent="0.25">
      <c r="B14" s="28">
        <f t="shared" si="0"/>
        <v>4</v>
      </c>
      <c r="C14" s="28">
        <v>5</v>
      </c>
      <c r="D14" s="28">
        <v>43231512</v>
      </c>
      <c r="E14" s="28" t="s">
        <v>139</v>
      </c>
      <c r="F14" s="52" t="s">
        <v>140</v>
      </c>
      <c r="G14" s="27">
        <v>16</v>
      </c>
      <c r="H14" s="27" t="s">
        <v>141</v>
      </c>
      <c r="I14" s="29">
        <v>1250000</v>
      </c>
      <c r="J14" s="27" t="s">
        <v>61</v>
      </c>
      <c r="K14" s="27" t="s">
        <v>88</v>
      </c>
    </row>
    <row r="15" spans="2:11" x14ac:dyDescent="0.25">
      <c r="B15" s="28">
        <f t="shared" si="0"/>
        <v>5</v>
      </c>
      <c r="C15" s="28">
        <v>5</v>
      </c>
      <c r="D15" s="28">
        <v>43212105</v>
      </c>
      <c r="E15" s="28" t="s">
        <v>46</v>
      </c>
      <c r="F15" s="52" t="s">
        <v>142</v>
      </c>
      <c r="G15" s="27">
        <v>2</v>
      </c>
      <c r="H15" s="27" t="s">
        <v>141</v>
      </c>
      <c r="I15" s="29">
        <v>1500000</v>
      </c>
      <c r="J15" s="27" t="s">
        <v>61</v>
      </c>
      <c r="K15" s="27" t="s">
        <v>70</v>
      </c>
    </row>
    <row r="16" spans="2:11" x14ac:dyDescent="0.25">
      <c r="B16" s="28">
        <f t="shared" si="0"/>
        <v>6</v>
      </c>
      <c r="C16" s="28">
        <v>5</v>
      </c>
      <c r="D16" s="28">
        <v>43231512</v>
      </c>
      <c r="E16" s="28" t="s">
        <v>139</v>
      </c>
      <c r="F16" s="52" t="s">
        <v>143</v>
      </c>
      <c r="G16" s="27">
        <v>3</v>
      </c>
      <c r="H16" s="27" t="s">
        <v>141</v>
      </c>
      <c r="I16" s="29">
        <v>650000</v>
      </c>
      <c r="J16" s="27" t="s">
        <v>61</v>
      </c>
      <c r="K16" s="27" t="s">
        <v>55</v>
      </c>
    </row>
    <row r="17" spans="2:11" x14ac:dyDescent="0.25">
      <c r="B17" s="28">
        <f t="shared" si="0"/>
        <v>7</v>
      </c>
      <c r="C17" s="28">
        <v>5</v>
      </c>
      <c r="D17" s="28">
        <v>81112001</v>
      </c>
      <c r="E17" s="28" t="s">
        <v>144</v>
      </c>
      <c r="F17" s="52" t="s">
        <v>145</v>
      </c>
      <c r="G17" s="27">
        <v>1</v>
      </c>
      <c r="H17" s="27" t="s">
        <v>146</v>
      </c>
      <c r="I17" s="29">
        <v>400000</v>
      </c>
      <c r="J17" s="27" t="s">
        <v>61</v>
      </c>
      <c r="K17" s="27" t="s">
        <v>55</v>
      </c>
    </row>
    <row r="18" spans="2:11" x14ac:dyDescent="0.25">
      <c r="B18" s="28">
        <f t="shared" si="0"/>
        <v>8</v>
      </c>
      <c r="C18" s="28">
        <v>5</v>
      </c>
      <c r="D18" s="28">
        <v>43211507</v>
      </c>
      <c r="E18" s="28" t="s">
        <v>46</v>
      </c>
      <c r="F18" s="52" t="s">
        <v>147</v>
      </c>
      <c r="G18" s="27">
        <v>1</v>
      </c>
      <c r="H18" s="27" t="s">
        <v>141</v>
      </c>
      <c r="I18" s="29">
        <v>1150000</v>
      </c>
      <c r="J18" s="27" t="s">
        <v>61</v>
      </c>
      <c r="K18" s="27" t="s">
        <v>70</v>
      </c>
    </row>
    <row r="19" spans="2:11" x14ac:dyDescent="0.25">
      <c r="B19" s="28">
        <f t="shared" si="0"/>
        <v>9</v>
      </c>
      <c r="C19" s="28">
        <v>5</v>
      </c>
      <c r="D19" s="28">
        <v>43211509</v>
      </c>
      <c r="E19" s="28" t="s">
        <v>46</v>
      </c>
      <c r="F19" s="52" t="s">
        <v>148</v>
      </c>
      <c r="G19" s="27">
        <v>1</v>
      </c>
      <c r="H19" s="27" t="s">
        <v>141</v>
      </c>
      <c r="I19" s="29">
        <v>800000</v>
      </c>
      <c r="J19" s="27" t="s">
        <v>61</v>
      </c>
      <c r="K19" s="27" t="s">
        <v>70</v>
      </c>
    </row>
    <row r="20" spans="2:11" x14ac:dyDescent="0.25">
      <c r="B20" s="28">
        <f t="shared" si="0"/>
        <v>10</v>
      </c>
      <c r="C20" s="28">
        <v>5</v>
      </c>
      <c r="D20" s="28">
        <v>43211509</v>
      </c>
      <c r="E20" s="28" t="s">
        <v>46</v>
      </c>
      <c r="F20" s="52" t="s">
        <v>149</v>
      </c>
      <c r="G20" s="27">
        <v>1</v>
      </c>
      <c r="H20" s="27" t="s">
        <v>141</v>
      </c>
      <c r="I20" s="29">
        <v>600000</v>
      </c>
      <c r="J20" s="27" t="s">
        <v>61</v>
      </c>
      <c r="K20" s="27" t="s">
        <v>70</v>
      </c>
    </row>
    <row r="21" spans="2:11" x14ac:dyDescent="0.25">
      <c r="B21" s="28">
        <f t="shared" si="0"/>
        <v>11</v>
      </c>
      <c r="C21" s="28">
        <v>5</v>
      </c>
      <c r="D21" s="28">
        <v>43191510</v>
      </c>
      <c r="E21" s="28" t="s">
        <v>44</v>
      </c>
      <c r="F21" s="52" t="s">
        <v>150</v>
      </c>
      <c r="G21" s="27">
        <v>2</v>
      </c>
      <c r="H21" s="27" t="s">
        <v>141</v>
      </c>
      <c r="I21" s="29">
        <v>600000</v>
      </c>
      <c r="J21" s="27" t="s">
        <v>61</v>
      </c>
      <c r="K21" s="27" t="s">
        <v>70</v>
      </c>
    </row>
    <row r="22" spans="2:11" x14ac:dyDescent="0.25">
      <c r="B22" s="28">
        <f t="shared" si="0"/>
        <v>12</v>
      </c>
      <c r="C22" s="28">
        <v>5</v>
      </c>
      <c r="D22" s="28">
        <v>43211715</v>
      </c>
      <c r="E22" s="28" t="s">
        <v>151</v>
      </c>
      <c r="F22" s="52" t="s">
        <v>152</v>
      </c>
      <c r="G22" s="27">
        <v>2</v>
      </c>
      <c r="H22" s="27" t="s">
        <v>141</v>
      </c>
      <c r="I22" s="29">
        <v>800000</v>
      </c>
      <c r="J22" s="27" t="s">
        <v>61</v>
      </c>
      <c r="K22" s="27" t="s">
        <v>70</v>
      </c>
    </row>
    <row r="23" spans="2:11" x14ac:dyDescent="0.25">
      <c r="B23" s="28">
        <f t="shared" si="0"/>
        <v>13</v>
      </c>
      <c r="C23" s="28">
        <v>5</v>
      </c>
      <c r="D23" s="28">
        <v>43222605</v>
      </c>
      <c r="E23" s="28" t="s">
        <v>44</v>
      </c>
      <c r="F23" s="52" t="s">
        <v>153</v>
      </c>
      <c r="G23" s="27">
        <v>3</v>
      </c>
      <c r="H23" s="27" t="s">
        <v>141</v>
      </c>
      <c r="I23" s="29">
        <v>1250000</v>
      </c>
      <c r="J23" s="27" t="s">
        <v>61</v>
      </c>
      <c r="K23" s="27" t="s">
        <v>88</v>
      </c>
    </row>
    <row r="24" spans="2:11" x14ac:dyDescent="0.25">
      <c r="B24" s="28">
        <f t="shared" si="0"/>
        <v>14</v>
      </c>
      <c r="C24" s="28">
        <v>5</v>
      </c>
      <c r="D24" s="28">
        <v>46171611</v>
      </c>
      <c r="E24" s="28" t="s">
        <v>136</v>
      </c>
      <c r="F24" s="52" t="s">
        <v>154</v>
      </c>
      <c r="G24" s="27">
        <v>1</v>
      </c>
      <c r="H24" s="27" t="s">
        <v>141</v>
      </c>
      <c r="I24" s="29">
        <v>2500000</v>
      </c>
      <c r="J24" s="27" t="s">
        <v>61</v>
      </c>
      <c r="K24" s="27" t="s">
        <v>55</v>
      </c>
    </row>
    <row r="25" spans="2:11" x14ac:dyDescent="0.25">
      <c r="B25" s="28">
        <f t="shared" si="0"/>
        <v>15</v>
      </c>
      <c r="C25" s="28">
        <v>5</v>
      </c>
      <c r="D25" s="28">
        <v>43211503</v>
      </c>
      <c r="E25" s="28" t="s">
        <v>46</v>
      </c>
      <c r="F25" s="52" t="s">
        <v>155</v>
      </c>
      <c r="G25" s="27">
        <v>1</v>
      </c>
      <c r="H25" s="27" t="s">
        <v>141</v>
      </c>
      <c r="I25" s="29">
        <v>2400000</v>
      </c>
      <c r="J25" s="27" t="s">
        <v>61</v>
      </c>
      <c r="K25" s="27" t="s">
        <v>54</v>
      </c>
    </row>
    <row r="26" spans="2:11" x14ac:dyDescent="0.25">
      <c r="B26" s="28">
        <f t="shared" si="0"/>
        <v>16</v>
      </c>
      <c r="C26" s="28">
        <v>5</v>
      </c>
      <c r="D26" s="28">
        <v>43212105</v>
      </c>
      <c r="E26" s="28" t="s">
        <v>46</v>
      </c>
      <c r="F26" s="52" t="s">
        <v>156</v>
      </c>
      <c r="G26" s="27">
        <v>3</v>
      </c>
      <c r="H26" s="27" t="s">
        <v>141</v>
      </c>
      <c r="I26" s="29">
        <f>260000*3</f>
        <v>780000</v>
      </c>
      <c r="J26" s="27" t="s">
        <v>61</v>
      </c>
      <c r="K26" s="27" t="s">
        <v>70</v>
      </c>
    </row>
    <row r="27" spans="2:11" x14ac:dyDescent="0.25">
      <c r="B27" s="28">
        <f t="shared" si="0"/>
        <v>17</v>
      </c>
      <c r="C27" s="28">
        <v>5</v>
      </c>
      <c r="D27" s="28">
        <v>39112402</v>
      </c>
      <c r="E27" s="28" t="s">
        <v>136</v>
      </c>
      <c r="F27" s="52" t="s">
        <v>157</v>
      </c>
      <c r="G27" s="27">
        <v>2</v>
      </c>
      <c r="H27" s="27" t="s">
        <v>141</v>
      </c>
      <c r="I27" s="29">
        <v>900000</v>
      </c>
      <c r="J27" s="27" t="s">
        <v>61</v>
      </c>
      <c r="K27" s="27" t="s">
        <v>55</v>
      </c>
    </row>
    <row r="28" spans="2:11" x14ac:dyDescent="0.25">
      <c r="B28" s="28">
        <f t="shared" si="0"/>
        <v>18</v>
      </c>
      <c r="C28" s="28">
        <v>5</v>
      </c>
      <c r="D28" s="28">
        <v>81112103</v>
      </c>
      <c r="E28" s="28" t="s">
        <v>158</v>
      </c>
      <c r="F28" s="52" t="s">
        <v>159</v>
      </c>
      <c r="G28" s="27">
        <v>1</v>
      </c>
      <c r="H28" s="27" t="s">
        <v>146</v>
      </c>
      <c r="I28" s="29">
        <v>7000000</v>
      </c>
      <c r="J28" s="27" t="s">
        <v>61</v>
      </c>
      <c r="K28" s="27" t="s">
        <v>88</v>
      </c>
    </row>
    <row r="29" spans="2:11" x14ac:dyDescent="0.25">
      <c r="B29" s="28">
        <f t="shared" si="0"/>
        <v>19</v>
      </c>
      <c r="C29" s="28">
        <v>5</v>
      </c>
      <c r="D29" s="28">
        <v>80101507</v>
      </c>
      <c r="E29" s="28" t="s">
        <v>158</v>
      </c>
      <c r="F29" s="52" t="s">
        <v>160</v>
      </c>
      <c r="G29" s="27">
        <v>1</v>
      </c>
      <c r="H29" s="27" t="s">
        <v>146</v>
      </c>
      <c r="I29" s="29">
        <v>6000000</v>
      </c>
      <c r="J29" s="27" t="s">
        <v>61</v>
      </c>
      <c r="K29" s="27" t="s">
        <v>88</v>
      </c>
    </row>
    <row r="30" spans="2:11" x14ac:dyDescent="0.25">
      <c r="B30" s="28">
        <f t="shared" si="0"/>
        <v>20</v>
      </c>
      <c r="C30" s="28">
        <v>5</v>
      </c>
      <c r="D30" s="53">
        <v>43222640</v>
      </c>
      <c r="E30" s="28" t="s">
        <v>44</v>
      </c>
      <c r="F30" s="52" t="s">
        <v>161</v>
      </c>
      <c r="G30" s="27">
        <v>2</v>
      </c>
      <c r="H30" s="27" t="s">
        <v>141</v>
      </c>
      <c r="I30" s="29">
        <v>560000</v>
      </c>
      <c r="J30" s="27" t="s">
        <v>61</v>
      </c>
      <c r="K30" s="27" t="s">
        <v>88</v>
      </c>
    </row>
    <row r="31" spans="2:11" x14ac:dyDescent="0.25">
      <c r="B31" s="28">
        <f t="shared" si="0"/>
        <v>21</v>
      </c>
      <c r="C31" s="28">
        <v>5</v>
      </c>
      <c r="D31" s="28">
        <v>43222612</v>
      </c>
      <c r="E31" s="28" t="s">
        <v>44</v>
      </c>
      <c r="F31" s="52" t="s">
        <v>162</v>
      </c>
      <c r="G31" s="27">
        <v>1</v>
      </c>
      <c r="H31" s="27" t="s">
        <v>141</v>
      </c>
      <c r="I31" s="29">
        <v>1200000</v>
      </c>
      <c r="J31" s="27" t="s">
        <v>61</v>
      </c>
      <c r="K31" s="27" t="s">
        <v>70</v>
      </c>
    </row>
    <row r="32" spans="2:11" x14ac:dyDescent="0.25">
      <c r="B32" s="28">
        <f t="shared" si="0"/>
        <v>22</v>
      </c>
      <c r="C32" s="28">
        <v>5</v>
      </c>
      <c r="D32" s="28">
        <v>43222612</v>
      </c>
      <c r="E32" s="28" t="s">
        <v>44</v>
      </c>
      <c r="F32" s="52" t="s">
        <v>163</v>
      </c>
      <c r="G32" s="27">
        <v>1</v>
      </c>
      <c r="H32" s="27" t="s">
        <v>141</v>
      </c>
      <c r="I32" s="29">
        <v>650000</v>
      </c>
      <c r="J32" s="27" t="s">
        <v>61</v>
      </c>
      <c r="K32" s="27" t="s">
        <v>70</v>
      </c>
    </row>
    <row r="33" spans="2:11" x14ac:dyDescent="0.25">
      <c r="B33" s="28">
        <f t="shared" si="0"/>
        <v>23</v>
      </c>
      <c r="C33" s="28">
        <v>5</v>
      </c>
      <c r="D33" s="28">
        <v>43222612</v>
      </c>
      <c r="E33" s="28" t="s">
        <v>44</v>
      </c>
      <c r="F33" s="52" t="s">
        <v>164</v>
      </c>
      <c r="G33" s="27">
        <v>1</v>
      </c>
      <c r="H33" s="27" t="s">
        <v>141</v>
      </c>
      <c r="I33" s="29">
        <v>600000</v>
      </c>
      <c r="J33" s="27" t="s">
        <v>61</v>
      </c>
      <c r="K33" s="27" t="s">
        <v>54</v>
      </c>
    </row>
    <row r="34" spans="2:11" x14ac:dyDescent="0.25">
      <c r="B34" s="28">
        <f t="shared" si="0"/>
        <v>24</v>
      </c>
      <c r="C34" s="28">
        <v>5</v>
      </c>
      <c r="D34" s="28">
        <v>46171610</v>
      </c>
      <c r="E34" s="28" t="s">
        <v>136</v>
      </c>
      <c r="F34" s="52" t="s">
        <v>165</v>
      </c>
      <c r="G34" s="27">
        <v>6</v>
      </c>
      <c r="H34" s="27" t="s">
        <v>141</v>
      </c>
      <c r="I34" s="29">
        <v>2400000</v>
      </c>
      <c r="J34" s="27" t="s">
        <v>61</v>
      </c>
      <c r="K34" s="27" t="s">
        <v>88</v>
      </c>
    </row>
    <row r="35" spans="2:11" x14ac:dyDescent="0.25">
      <c r="B35" s="28">
        <f t="shared" si="0"/>
        <v>25</v>
      </c>
      <c r="C35" s="28">
        <v>5</v>
      </c>
      <c r="D35" s="28">
        <v>55121606</v>
      </c>
      <c r="E35" s="28" t="s">
        <v>64</v>
      </c>
      <c r="F35" s="52" t="s">
        <v>166</v>
      </c>
      <c r="G35" s="27">
        <v>1</v>
      </c>
      <c r="H35" s="27" t="s">
        <v>167</v>
      </c>
      <c r="I35" s="29">
        <v>250000</v>
      </c>
      <c r="J35" s="27" t="s">
        <v>61</v>
      </c>
      <c r="K35" s="27" t="s">
        <v>88</v>
      </c>
    </row>
    <row r="36" spans="2:11" x14ac:dyDescent="0.25">
      <c r="B36" s="28">
        <f t="shared" si="0"/>
        <v>26</v>
      </c>
      <c r="C36" s="28">
        <v>5</v>
      </c>
      <c r="D36" s="28">
        <v>41113740</v>
      </c>
      <c r="E36" s="28" t="s">
        <v>118</v>
      </c>
      <c r="F36" s="52" t="s">
        <v>168</v>
      </c>
      <c r="G36" s="27">
        <v>1</v>
      </c>
      <c r="H36" s="27" t="s">
        <v>141</v>
      </c>
      <c r="I36" s="29">
        <v>200000</v>
      </c>
      <c r="J36" s="27" t="s">
        <v>61</v>
      </c>
      <c r="K36" s="27" t="s">
        <v>70</v>
      </c>
    </row>
    <row r="37" spans="2:11" x14ac:dyDescent="0.25">
      <c r="B37" s="28">
        <f t="shared" si="0"/>
        <v>27</v>
      </c>
      <c r="C37" s="28">
        <v>5</v>
      </c>
      <c r="D37" s="53">
        <v>81111812</v>
      </c>
      <c r="E37" s="28" t="s">
        <v>71</v>
      </c>
      <c r="F37" s="52" t="s">
        <v>169</v>
      </c>
      <c r="G37" s="27">
        <v>1</v>
      </c>
      <c r="H37" s="27" t="s">
        <v>141</v>
      </c>
      <c r="I37" s="29">
        <v>4000000</v>
      </c>
      <c r="J37" s="27" t="s">
        <v>61</v>
      </c>
      <c r="K37" s="27" t="s">
        <v>88</v>
      </c>
    </row>
    <row r="38" spans="2:11" x14ac:dyDescent="0.25">
      <c r="B38" s="28">
        <f t="shared" si="0"/>
        <v>28</v>
      </c>
      <c r="C38" s="28">
        <v>5</v>
      </c>
      <c r="D38" s="28">
        <v>46171619</v>
      </c>
      <c r="E38" s="28" t="s">
        <v>136</v>
      </c>
      <c r="F38" s="52" t="s">
        <v>170</v>
      </c>
      <c r="G38" s="27">
        <v>1</v>
      </c>
      <c r="H38" s="27" t="s">
        <v>141</v>
      </c>
      <c r="I38" s="29">
        <v>1500000</v>
      </c>
      <c r="J38" s="27" t="s">
        <v>61</v>
      </c>
      <c r="K38" s="27" t="s">
        <v>70</v>
      </c>
    </row>
    <row r="39" spans="2:11" x14ac:dyDescent="0.25">
      <c r="B39" s="28">
        <f t="shared" si="0"/>
        <v>29</v>
      </c>
      <c r="C39" s="28">
        <v>5</v>
      </c>
      <c r="D39" s="28">
        <v>46171509</v>
      </c>
      <c r="E39" s="28" t="s">
        <v>136</v>
      </c>
      <c r="F39" s="52" t="s">
        <v>171</v>
      </c>
      <c r="G39" s="27">
        <v>1</v>
      </c>
      <c r="H39" s="27" t="s">
        <v>141</v>
      </c>
      <c r="I39" s="29">
        <v>200000</v>
      </c>
      <c r="J39" s="27" t="s">
        <v>61</v>
      </c>
      <c r="K39" s="27" t="s">
        <v>88</v>
      </c>
    </row>
    <row r="40" spans="2:11" x14ac:dyDescent="0.25">
      <c r="B40" s="28">
        <f t="shared" si="0"/>
        <v>30</v>
      </c>
      <c r="C40" s="28">
        <v>5</v>
      </c>
      <c r="D40" s="28">
        <v>40101701</v>
      </c>
      <c r="E40" s="28" t="s">
        <v>136</v>
      </c>
      <c r="F40" s="52" t="s">
        <v>172</v>
      </c>
      <c r="G40" s="27">
        <v>1</v>
      </c>
      <c r="H40" s="27" t="s">
        <v>141</v>
      </c>
      <c r="I40" s="29">
        <v>3000000</v>
      </c>
      <c r="J40" s="27" t="s">
        <v>61</v>
      </c>
      <c r="K40" s="27" t="s">
        <v>54</v>
      </c>
    </row>
    <row r="41" spans="2:11" x14ac:dyDescent="0.25">
      <c r="B41" s="28">
        <f t="shared" si="0"/>
        <v>31</v>
      </c>
      <c r="C41" s="28">
        <v>5</v>
      </c>
      <c r="D41" s="28">
        <v>45121506</v>
      </c>
      <c r="E41" s="28" t="s">
        <v>44</v>
      </c>
      <c r="F41" s="52" t="s">
        <v>173</v>
      </c>
      <c r="G41" s="27">
        <v>1</v>
      </c>
      <c r="H41" s="27" t="s">
        <v>141</v>
      </c>
      <c r="I41" s="29">
        <v>500000</v>
      </c>
      <c r="J41" s="27" t="s">
        <v>61</v>
      </c>
      <c r="K41" s="27" t="s">
        <v>88</v>
      </c>
    </row>
    <row r="42" spans="2:11" x14ac:dyDescent="0.25">
      <c r="B42" s="28">
        <f t="shared" si="0"/>
        <v>32</v>
      </c>
      <c r="C42" s="28">
        <v>5</v>
      </c>
      <c r="D42" s="28">
        <v>43211909</v>
      </c>
      <c r="E42" s="28" t="s">
        <v>46</v>
      </c>
      <c r="F42" s="52" t="s">
        <v>174</v>
      </c>
      <c r="G42" s="27">
        <v>1</v>
      </c>
      <c r="H42" s="27" t="s">
        <v>141</v>
      </c>
      <c r="I42" s="29">
        <v>500000</v>
      </c>
      <c r="J42" s="27" t="s">
        <v>61</v>
      </c>
      <c r="K42" s="27" t="s">
        <v>88</v>
      </c>
    </row>
    <row r="43" spans="2:11" ht="30" x14ac:dyDescent="0.25">
      <c r="B43" s="28">
        <f t="shared" si="0"/>
        <v>33</v>
      </c>
      <c r="C43" s="28">
        <v>5</v>
      </c>
      <c r="D43" s="28">
        <v>81119901</v>
      </c>
      <c r="E43" s="28" t="s">
        <v>73</v>
      </c>
      <c r="F43" s="52" t="s">
        <v>175</v>
      </c>
      <c r="G43" s="28">
        <v>1</v>
      </c>
      <c r="H43" s="28" t="s">
        <v>141</v>
      </c>
      <c r="I43" s="29">
        <v>2000000</v>
      </c>
      <c r="J43" s="28" t="s">
        <v>61</v>
      </c>
      <c r="K43" s="27" t="s">
        <v>88</v>
      </c>
    </row>
    <row r="44" spans="2:11" x14ac:dyDescent="0.25">
      <c r="B44" s="28">
        <f t="shared" si="0"/>
        <v>34</v>
      </c>
      <c r="C44" s="28">
        <v>5</v>
      </c>
      <c r="D44" s="28">
        <v>56101505</v>
      </c>
      <c r="E44" s="28" t="s">
        <v>136</v>
      </c>
      <c r="F44" s="52" t="s">
        <v>176</v>
      </c>
      <c r="G44" s="27">
        <v>1</v>
      </c>
      <c r="H44" s="27" t="s">
        <v>141</v>
      </c>
      <c r="I44" s="29">
        <v>3000000</v>
      </c>
      <c r="J44" s="27" t="s">
        <v>61</v>
      </c>
      <c r="K44" s="27" t="s">
        <v>88</v>
      </c>
    </row>
    <row r="45" spans="2:11" x14ac:dyDescent="0.25">
      <c r="B45" s="28">
        <f t="shared" si="0"/>
        <v>35</v>
      </c>
      <c r="C45" s="28">
        <v>5</v>
      </c>
      <c r="D45" s="28">
        <v>45111902</v>
      </c>
      <c r="E45" s="28" t="s">
        <v>44</v>
      </c>
      <c r="F45" s="52" t="s">
        <v>177</v>
      </c>
      <c r="G45" s="27">
        <v>1</v>
      </c>
      <c r="H45" s="27" t="s">
        <v>141</v>
      </c>
      <c r="I45" s="29">
        <v>2500000</v>
      </c>
      <c r="J45" s="27" t="s">
        <v>61</v>
      </c>
      <c r="K45" s="27" t="s">
        <v>88</v>
      </c>
    </row>
    <row r="46" spans="2:11" x14ac:dyDescent="0.25">
      <c r="B46" s="28">
        <f t="shared" si="0"/>
        <v>36</v>
      </c>
      <c r="C46" s="28">
        <v>5</v>
      </c>
      <c r="D46" s="28">
        <v>39121303</v>
      </c>
      <c r="E46" s="28" t="s">
        <v>113</v>
      </c>
      <c r="F46" s="52" t="s">
        <v>178</v>
      </c>
      <c r="G46" s="27">
        <v>1</v>
      </c>
      <c r="H46" s="27" t="s">
        <v>141</v>
      </c>
      <c r="I46" s="29">
        <v>80000</v>
      </c>
      <c r="J46" s="27" t="s">
        <v>61</v>
      </c>
      <c r="K46" s="27" t="s">
        <v>88</v>
      </c>
    </row>
    <row r="47" spans="2:11" x14ac:dyDescent="0.25">
      <c r="B47" s="28">
        <f t="shared" si="0"/>
        <v>37</v>
      </c>
      <c r="C47" s="28">
        <v>5</v>
      </c>
      <c r="D47" s="28">
        <v>39121402</v>
      </c>
      <c r="E47" s="28" t="s">
        <v>125</v>
      </c>
      <c r="F47" s="52" t="s">
        <v>179</v>
      </c>
      <c r="G47" s="27">
        <v>10</v>
      </c>
      <c r="H47" s="27" t="s">
        <v>141</v>
      </c>
      <c r="I47" s="29">
        <v>240000</v>
      </c>
      <c r="J47" s="27" t="s">
        <v>61</v>
      </c>
      <c r="K47" s="27" t="s">
        <v>88</v>
      </c>
    </row>
    <row r="48" spans="2:11" x14ac:dyDescent="0.25">
      <c r="B48" s="28">
        <f t="shared" si="0"/>
        <v>38</v>
      </c>
      <c r="C48" s="28">
        <v>5</v>
      </c>
      <c r="D48" s="28">
        <v>23242106</v>
      </c>
      <c r="E48" s="28" t="s">
        <v>125</v>
      </c>
      <c r="F48" s="52" t="s">
        <v>180</v>
      </c>
      <c r="G48" s="27">
        <v>40</v>
      </c>
      <c r="H48" s="27" t="s">
        <v>141</v>
      </c>
      <c r="I48" s="29">
        <v>160000</v>
      </c>
      <c r="J48" s="27" t="s">
        <v>61</v>
      </c>
      <c r="K48" s="27" t="s">
        <v>88</v>
      </c>
    </row>
    <row r="49" spans="2:11" x14ac:dyDescent="0.25">
      <c r="B49" s="28">
        <f t="shared" si="0"/>
        <v>39</v>
      </c>
      <c r="C49" s="28">
        <v>5</v>
      </c>
      <c r="D49" s="28">
        <v>82141507</v>
      </c>
      <c r="E49" s="28" t="s">
        <v>23</v>
      </c>
      <c r="F49" s="52" t="s">
        <v>181</v>
      </c>
      <c r="G49" s="27">
        <v>1</v>
      </c>
      <c r="H49" s="27" t="s">
        <v>86</v>
      </c>
      <c r="I49" s="29">
        <v>2000000</v>
      </c>
      <c r="J49" s="27" t="s">
        <v>61</v>
      </c>
      <c r="K49" s="27" t="s">
        <v>88</v>
      </c>
    </row>
    <row r="50" spans="2:11" x14ac:dyDescent="0.25">
      <c r="B50" s="28">
        <f t="shared" si="0"/>
        <v>40</v>
      </c>
      <c r="C50" s="28">
        <v>5</v>
      </c>
      <c r="D50" s="28">
        <v>41116203</v>
      </c>
      <c r="E50" s="28" t="s">
        <v>125</v>
      </c>
      <c r="F50" s="52" t="s">
        <v>182</v>
      </c>
      <c r="G50" s="27">
        <v>6</v>
      </c>
      <c r="H50" s="27" t="s">
        <v>86</v>
      </c>
      <c r="I50" s="29">
        <f>(15000)*G50</f>
        <v>90000</v>
      </c>
      <c r="J50" s="27" t="s">
        <v>61</v>
      </c>
      <c r="K50" s="27" t="s">
        <v>88</v>
      </c>
    </row>
    <row r="51" spans="2:11" x14ac:dyDescent="0.25">
      <c r="B51" s="28">
        <f t="shared" si="0"/>
        <v>41</v>
      </c>
      <c r="C51" s="28">
        <v>5</v>
      </c>
      <c r="D51" s="28">
        <v>42172101</v>
      </c>
      <c r="E51" s="28" t="s">
        <v>183</v>
      </c>
      <c r="F51" s="52" t="s">
        <v>193</v>
      </c>
      <c r="G51" s="27">
        <v>1</v>
      </c>
      <c r="H51" s="27" t="s">
        <v>86</v>
      </c>
      <c r="I51" s="29">
        <f>(1500000)+G51</f>
        <v>1500001</v>
      </c>
      <c r="J51" s="27" t="s">
        <v>61</v>
      </c>
      <c r="K51" s="27" t="s">
        <v>88</v>
      </c>
    </row>
    <row r="52" spans="2:11" x14ac:dyDescent="0.25">
      <c r="B52" s="28">
        <f t="shared" si="0"/>
        <v>42</v>
      </c>
      <c r="C52" s="28">
        <v>5</v>
      </c>
      <c r="D52" s="28">
        <v>42181609</v>
      </c>
      <c r="E52" s="28" t="s">
        <v>183</v>
      </c>
      <c r="F52" s="52" t="s">
        <v>184</v>
      </c>
      <c r="G52" s="27">
        <v>6</v>
      </c>
      <c r="H52" s="27" t="s">
        <v>86</v>
      </c>
      <c r="I52" s="29">
        <f>(25000)*G52</f>
        <v>150000</v>
      </c>
      <c r="J52" s="27" t="s">
        <v>61</v>
      </c>
      <c r="K52" s="27" t="s">
        <v>88</v>
      </c>
    </row>
    <row r="53" spans="2:11" x14ac:dyDescent="0.25">
      <c r="B53" s="28">
        <f t="shared" si="0"/>
        <v>43</v>
      </c>
      <c r="C53" s="28">
        <v>5</v>
      </c>
      <c r="D53" s="28">
        <v>42295305</v>
      </c>
      <c r="E53" s="28" t="s">
        <v>183</v>
      </c>
      <c r="F53" s="52" t="s">
        <v>185</v>
      </c>
      <c r="G53" s="27">
        <v>12</v>
      </c>
      <c r="H53" s="27" t="s">
        <v>86</v>
      </c>
      <c r="I53" s="29">
        <f>(25000)*G53</f>
        <v>300000</v>
      </c>
      <c r="J53" s="27" t="s">
        <v>61</v>
      </c>
      <c r="K53" s="27" t="s">
        <v>88</v>
      </c>
    </row>
    <row r="54" spans="2:11" x14ac:dyDescent="0.25">
      <c r="B54" s="28">
        <f t="shared" si="0"/>
        <v>44</v>
      </c>
      <c r="C54" s="28">
        <v>5</v>
      </c>
      <c r="D54" s="28">
        <v>30191501</v>
      </c>
      <c r="E54" s="28" t="s">
        <v>131</v>
      </c>
      <c r="F54" s="52" t="s">
        <v>186</v>
      </c>
      <c r="G54" s="27">
        <v>1</v>
      </c>
      <c r="H54" s="27" t="s">
        <v>86</v>
      </c>
      <c r="I54" s="29">
        <f>(300000)*G54</f>
        <v>300000</v>
      </c>
      <c r="J54" s="27" t="s">
        <v>61</v>
      </c>
      <c r="K54" s="27" t="s">
        <v>88</v>
      </c>
    </row>
    <row r="55" spans="2:11" x14ac:dyDescent="0.25">
      <c r="B55" s="28">
        <f t="shared" si="0"/>
        <v>45</v>
      </c>
      <c r="C55" s="28">
        <v>5</v>
      </c>
      <c r="D55" s="28">
        <v>41115830</v>
      </c>
      <c r="E55" s="28" t="s">
        <v>62</v>
      </c>
      <c r="F55" s="52" t="s">
        <v>187</v>
      </c>
      <c r="G55" s="27">
        <v>4</v>
      </c>
      <c r="H55" s="27" t="s">
        <v>86</v>
      </c>
      <c r="I55" s="29">
        <f>(45000)*G55</f>
        <v>180000</v>
      </c>
      <c r="J55" s="27" t="s">
        <v>61</v>
      </c>
      <c r="K55" s="27" t="s">
        <v>88</v>
      </c>
    </row>
    <row r="56" spans="2:11" x14ac:dyDescent="0.25">
      <c r="B56" s="28">
        <f t="shared" si="0"/>
        <v>46</v>
      </c>
      <c r="C56" s="28">
        <v>5</v>
      </c>
      <c r="D56" s="28">
        <v>42181801</v>
      </c>
      <c r="E56" s="28" t="s">
        <v>62</v>
      </c>
      <c r="F56" s="52" t="s">
        <v>188</v>
      </c>
      <c r="G56" s="27">
        <v>5</v>
      </c>
      <c r="H56" s="27" t="s">
        <v>86</v>
      </c>
      <c r="I56" s="29">
        <f>+(25000)*G56</f>
        <v>125000</v>
      </c>
      <c r="J56" s="27" t="s">
        <v>61</v>
      </c>
      <c r="K56" s="27" t="s">
        <v>88</v>
      </c>
    </row>
    <row r="57" spans="2:11" x14ac:dyDescent="0.25">
      <c r="B57" s="28">
        <f t="shared" si="0"/>
        <v>47</v>
      </c>
      <c r="C57" s="28">
        <v>5</v>
      </c>
      <c r="D57" s="28">
        <v>41112224</v>
      </c>
      <c r="E57" s="28" t="s">
        <v>62</v>
      </c>
      <c r="F57" s="52" t="s">
        <v>189</v>
      </c>
      <c r="G57" s="27">
        <v>5</v>
      </c>
      <c r="H57" s="27" t="s">
        <v>86</v>
      </c>
      <c r="I57" s="29">
        <f>(20000)*G57</f>
        <v>100000</v>
      </c>
      <c r="J57" s="27" t="s">
        <v>61</v>
      </c>
      <c r="K57" s="27" t="s">
        <v>88</v>
      </c>
    </row>
    <row r="58" spans="2:11" x14ac:dyDescent="0.25">
      <c r="B58" s="28">
        <f t="shared" si="0"/>
        <v>48</v>
      </c>
      <c r="C58" s="28">
        <v>5</v>
      </c>
      <c r="D58" s="28">
        <v>56101514</v>
      </c>
      <c r="E58" s="28" t="s">
        <v>58</v>
      </c>
      <c r="F58" s="52" t="s">
        <v>190</v>
      </c>
      <c r="G58" s="27">
        <v>15</v>
      </c>
      <c r="H58" s="27" t="s">
        <v>86</v>
      </c>
      <c r="I58" s="29">
        <f>(32000)*G58</f>
        <v>480000</v>
      </c>
      <c r="J58" s="27" t="s">
        <v>61</v>
      </c>
      <c r="K58" s="27" t="s">
        <v>88</v>
      </c>
    </row>
    <row r="59" spans="2:11" x14ac:dyDescent="0.25">
      <c r="B59" s="28">
        <f t="shared" si="0"/>
        <v>49</v>
      </c>
      <c r="C59" s="28">
        <v>5</v>
      </c>
      <c r="D59" s="28">
        <v>43211806</v>
      </c>
      <c r="E59" s="28" t="s">
        <v>127</v>
      </c>
      <c r="F59" s="52" t="s">
        <v>191</v>
      </c>
      <c r="G59" s="27">
        <v>30</v>
      </c>
      <c r="H59" s="27" t="s">
        <v>86</v>
      </c>
      <c r="I59" s="29">
        <f>(10100)*G59</f>
        <v>303000</v>
      </c>
      <c r="J59" s="27" t="s">
        <v>61</v>
      </c>
      <c r="K59" s="27" t="s">
        <v>88</v>
      </c>
    </row>
    <row r="60" spans="2:11" x14ac:dyDescent="0.25">
      <c r="B60" s="28">
        <f t="shared" si="0"/>
        <v>50</v>
      </c>
      <c r="C60" s="28">
        <v>5</v>
      </c>
      <c r="D60" s="28">
        <v>25174602</v>
      </c>
      <c r="E60" s="53" t="s">
        <v>42</v>
      </c>
      <c r="F60" s="52" t="s">
        <v>192</v>
      </c>
      <c r="G60" s="27">
        <v>30</v>
      </c>
      <c r="H60" s="27" t="s">
        <v>86</v>
      </c>
      <c r="I60" s="29">
        <f>(22000)*G60</f>
        <v>660000</v>
      </c>
      <c r="J60" s="27" t="s">
        <v>61</v>
      </c>
      <c r="K60" s="27" t="s">
        <v>88</v>
      </c>
    </row>
    <row r="61" spans="2:11" x14ac:dyDescent="0.25">
      <c r="B61" s="28">
        <f t="shared" si="0"/>
        <v>51</v>
      </c>
      <c r="C61" s="28">
        <v>10</v>
      </c>
      <c r="D61" s="31">
        <v>82101801</v>
      </c>
      <c r="E61" s="28" t="s">
        <v>15</v>
      </c>
      <c r="F61" s="32" t="s">
        <v>16</v>
      </c>
      <c r="G61" s="28">
        <v>1</v>
      </c>
      <c r="H61" s="28" t="s">
        <v>60</v>
      </c>
      <c r="I61" s="29">
        <v>6500000</v>
      </c>
      <c r="J61" s="28" t="s">
        <v>17</v>
      </c>
      <c r="K61" s="28" t="s">
        <v>52</v>
      </c>
    </row>
    <row r="62" spans="2:11" x14ac:dyDescent="0.25">
      <c r="B62" s="28">
        <f t="shared" si="0"/>
        <v>52</v>
      </c>
      <c r="C62" s="28">
        <v>10</v>
      </c>
      <c r="D62" s="31">
        <v>82101801</v>
      </c>
      <c r="E62" s="28" t="s">
        <v>15</v>
      </c>
      <c r="F62" s="32" t="s">
        <v>18</v>
      </c>
      <c r="G62" s="28">
        <v>1</v>
      </c>
      <c r="H62" s="28" t="s">
        <v>60</v>
      </c>
      <c r="I62" s="29">
        <v>1500000</v>
      </c>
      <c r="J62" s="28" t="s">
        <v>17</v>
      </c>
      <c r="K62" s="28" t="s">
        <v>54</v>
      </c>
    </row>
    <row r="63" spans="2:11" ht="30" x14ac:dyDescent="0.25">
      <c r="B63" s="28">
        <f t="shared" si="0"/>
        <v>53</v>
      </c>
      <c r="C63" s="28">
        <v>10</v>
      </c>
      <c r="D63" s="31">
        <v>82101801</v>
      </c>
      <c r="E63" s="28" t="s">
        <v>15</v>
      </c>
      <c r="F63" s="32" t="s">
        <v>19</v>
      </c>
      <c r="G63" s="28">
        <v>1</v>
      </c>
      <c r="H63" s="28" t="s">
        <v>60</v>
      </c>
      <c r="I63" s="29">
        <v>7000000</v>
      </c>
      <c r="J63" s="28" t="s">
        <v>17</v>
      </c>
      <c r="K63" s="28" t="s">
        <v>52</v>
      </c>
    </row>
    <row r="64" spans="2:11" ht="30" x14ac:dyDescent="0.25">
      <c r="B64" s="28">
        <f t="shared" si="0"/>
        <v>54</v>
      </c>
      <c r="C64" s="28">
        <v>10</v>
      </c>
      <c r="D64" s="28">
        <v>82121506</v>
      </c>
      <c r="E64" s="28" t="s">
        <v>20</v>
      </c>
      <c r="F64" s="32" t="s">
        <v>21</v>
      </c>
      <c r="G64" s="28">
        <v>1</v>
      </c>
      <c r="H64" s="28" t="s">
        <v>60</v>
      </c>
      <c r="I64" s="29">
        <v>1130000</v>
      </c>
      <c r="J64" s="28" t="s">
        <v>17</v>
      </c>
      <c r="K64" s="28" t="s">
        <v>53</v>
      </c>
    </row>
    <row r="65" spans="2:11" x14ac:dyDescent="0.25">
      <c r="B65" s="28">
        <f t="shared" si="0"/>
        <v>55</v>
      </c>
      <c r="C65" s="28">
        <v>10</v>
      </c>
      <c r="D65" s="31">
        <v>82121503</v>
      </c>
      <c r="E65" s="28" t="s">
        <v>20</v>
      </c>
      <c r="F65" s="32" t="s">
        <v>22</v>
      </c>
      <c r="G65" s="28">
        <v>1</v>
      </c>
      <c r="H65" s="28" t="s">
        <v>60</v>
      </c>
      <c r="I65" s="29">
        <v>2500000</v>
      </c>
      <c r="J65" s="28" t="s">
        <v>17</v>
      </c>
      <c r="K65" s="28" t="s">
        <v>52</v>
      </c>
    </row>
    <row r="66" spans="2:11" ht="30" x14ac:dyDescent="0.25">
      <c r="B66" s="28">
        <f t="shared" si="0"/>
        <v>56</v>
      </c>
      <c r="C66" s="28">
        <v>10</v>
      </c>
      <c r="D66" s="28">
        <v>82131603</v>
      </c>
      <c r="E66" s="28" t="s">
        <v>23</v>
      </c>
      <c r="F66" s="32" t="s">
        <v>24</v>
      </c>
      <c r="G66" s="28">
        <v>1</v>
      </c>
      <c r="H66" s="28" t="s">
        <v>60</v>
      </c>
      <c r="I66" s="29">
        <v>12000000</v>
      </c>
      <c r="J66" s="28" t="s">
        <v>17</v>
      </c>
      <c r="K66" s="28" t="s">
        <v>53</v>
      </c>
    </row>
    <row r="67" spans="2:11" x14ac:dyDescent="0.25">
      <c r="B67" s="28">
        <f t="shared" si="0"/>
        <v>57</v>
      </c>
      <c r="C67" s="28">
        <v>10</v>
      </c>
      <c r="D67" s="28">
        <v>80141599</v>
      </c>
      <c r="E67" s="28" t="s">
        <v>23</v>
      </c>
      <c r="F67" s="32" t="s">
        <v>25</v>
      </c>
      <c r="G67" s="28">
        <v>1</v>
      </c>
      <c r="H67" s="28" t="s">
        <v>60</v>
      </c>
      <c r="I67" s="29">
        <v>4000000</v>
      </c>
      <c r="J67" s="28" t="s">
        <v>17</v>
      </c>
      <c r="K67" s="28" t="s">
        <v>52</v>
      </c>
    </row>
    <row r="68" spans="2:11" x14ac:dyDescent="0.25">
      <c r="B68" s="28">
        <f t="shared" si="0"/>
        <v>58</v>
      </c>
      <c r="C68" s="28">
        <v>10</v>
      </c>
      <c r="D68" s="28">
        <v>82151701</v>
      </c>
      <c r="E68" s="28" t="s">
        <v>23</v>
      </c>
      <c r="F68" s="32" t="s">
        <v>26</v>
      </c>
      <c r="G68" s="28">
        <v>5</v>
      </c>
      <c r="H68" s="28" t="s">
        <v>60</v>
      </c>
      <c r="I68" s="29">
        <v>24000000</v>
      </c>
      <c r="J68" s="28" t="s">
        <v>17</v>
      </c>
      <c r="K68" s="28" t="s">
        <v>54</v>
      </c>
    </row>
    <row r="69" spans="2:11" x14ac:dyDescent="0.25">
      <c r="B69" s="28">
        <f t="shared" si="0"/>
        <v>59</v>
      </c>
      <c r="C69" s="28">
        <v>10</v>
      </c>
      <c r="D69" s="28">
        <v>80141607</v>
      </c>
      <c r="E69" s="28" t="s">
        <v>23</v>
      </c>
      <c r="F69" s="32" t="s">
        <v>27</v>
      </c>
      <c r="G69" s="28">
        <v>3</v>
      </c>
      <c r="H69" s="28" t="s">
        <v>60</v>
      </c>
      <c r="I69" s="29">
        <v>183057572</v>
      </c>
      <c r="J69" s="28" t="s">
        <v>17</v>
      </c>
      <c r="K69" s="28" t="s">
        <v>52</v>
      </c>
    </row>
    <row r="70" spans="2:11" x14ac:dyDescent="0.25">
      <c r="B70" s="28">
        <f t="shared" si="0"/>
        <v>60</v>
      </c>
      <c r="C70" s="28">
        <v>10</v>
      </c>
      <c r="D70" s="28">
        <v>82151701</v>
      </c>
      <c r="E70" s="28" t="s">
        <v>23</v>
      </c>
      <c r="F70" s="32" t="s">
        <v>28</v>
      </c>
      <c r="G70" s="28">
        <v>5</v>
      </c>
      <c r="H70" s="28" t="s">
        <v>60</v>
      </c>
      <c r="I70" s="29">
        <v>23000000</v>
      </c>
      <c r="J70" s="28" t="s">
        <v>17</v>
      </c>
      <c r="K70" s="28" t="s">
        <v>54</v>
      </c>
    </row>
    <row r="71" spans="2:11" x14ac:dyDescent="0.25">
      <c r="B71" s="28">
        <f t="shared" si="0"/>
        <v>61</v>
      </c>
      <c r="C71" s="28">
        <v>10</v>
      </c>
      <c r="D71" s="28">
        <v>82151701</v>
      </c>
      <c r="E71" s="28" t="s">
        <v>23</v>
      </c>
      <c r="F71" s="32" t="s">
        <v>29</v>
      </c>
      <c r="G71" s="28">
        <v>1</v>
      </c>
      <c r="H71" s="28" t="s">
        <v>60</v>
      </c>
      <c r="I71" s="29">
        <v>24000000</v>
      </c>
      <c r="J71" s="28" t="s">
        <v>17</v>
      </c>
      <c r="K71" s="28" t="s">
        <v>53</v>
      </c>
    </row>
    <row r="72" spans="2:11" x14ac:dyDescent="0.25">
      <c r="B72" s="28">
        <f t="shared" si="0"/>
        <v>62</v>
      </c>
      <c r="C72" s="28">
        <v>10</v>
      </c>
      <c r="D72" s="28">
        <v>80141607</v>
      </c>
      <c r="E72" s="28" t="s">
        <v>23</v>
      </c>
      <c r="F72" s="32" t="s">
        <v>30</v>
      </c>
      <c r="G72" s="28">
        <v>1</v>
      </c>
      <c r="H72" s="28" t="s">
        <v>60</v>
      </c>
      <c r="I72" s="29">
        <v>20500000</v>
      </c>
      <c r="J72" s="28" t="s">
        <v>17</v>
      </c>
      <c r="K72" s="28" t="s">
        <v>54</v>
      </c>
    </row>
    <row r="73" spans="2:11" x14ac:dyDescent="0.25">
      <c r="B73" s="28">
        <f t="shared" si="0"/>
        <v>63</v>
      </c>
      <c r="C73" s="28">
        <v>10</v>
      </c>
      <c r="D73" s="28">
        <v>80141607</v>
      </c>
      <c r="E73" s="28" t="s">
        <v>23</v>
      </c>
      <c r="F73" s="32" t="s">
        <v>31</v>
      </c>
      <c r="G73" s="28">
        <v>1</v>
      </c>
      <c r="H73" s="28" t="s">
        <v>60</v>
      </c>
      <c r="I73" s="29">
        <v>23421194</v>
      </c>
      <c r="J73" s="28" t="s">
        <v>17</v>
      </c>
      <c r="K73" s="28" t="s">
        <v>53</v>
      </c>
    </row>
    <row r="74" spans="2:11" ht="30" x14ac:dyDescent="0.25">
      <c r="B74" s="28">
        <f t="shared" si="0"/>
        <v>64</v>
      </c>
      <c r="C74" s="28">
        <v>10</v>
      </c>
      <c r="D74" s="28">
        <v>80141607</v>
      </c>
      <c r="E74" s="28" t="s">
        <v>23</v>
      </c>
      <c r="F74" s="32" t="s">
        <v>32</v>
      </c>
      <c r="G74" s="28">
        <v>9</v>
      </c>
      <c r="H74" s="28" t="s">
        <v>60</v>
      </c>
      <c r="I74" s="29">
        <v>24000000</v>
      </c>
      <c r="J74" s="28" t="s">
        <v>17</v>
      </c>
      <c r="K74" s="28" t="s">
        <v>54</v>
      </c>
    </row>
    <row r="75" spans="2:11" x14ac:dyDescent="0.25">
      <c r="B75" s="28">
        <f t="shared" si="0"/>
        <v>65</v>
      </c>
      <c r="C75" s="28">
        <v>10</v>
      </c>
      <c r="D75" s="28">
        <v>80141607</v>
      </c>
      <c r="E75" s="28" t="s">
        <v>23</v>
      </c>
      <c r="F75" s="32" t="s">
        <v>33</v>
      </c>
      <c r="G75" s="28">
        <v>3</v>
      </c>
      <c r="H75" s="28" t="s">
        <v>60</v>
      </c>
      <c r="I75" s="29">
        <v>10000000</v>
      </c>
      <c r="J75" s="28" t="s">
        <v>17</v>
      </c>
      <c r="K75" s="28" t="s">
        <v>54</v>
      </c>
    </row>
    <row r="76" spans="2:11" x14ac:dyDescent="0.25">
      <c r="B76" s="28">
        <f t="shared" si="0"/>
        <v>66</v>
      </c>
      <c r="C76" s="28">
        <v>10</v>
      </c>
      <c r="D76" s="28">
        <v>80141607</v>
      </c>
      <c r="E76" s="28" t="s">
        <v>23</v>
      </c>
      <c r="F76" s="32" t="s">
        <v>34</v>
      </c>
      <c r="G76" s="28">
        <v>1</v>
      </c>
      <c r="H76" s="28" t="s">
        <v>60</v>
      </c>
      <c r="I76" s="29">
        <v>16500000</v>
      </c>
      <c r="J76" s="28" t="s">
        <v>17</v>
      </c>
      <c r="K76" s="28" t="s">
        <v>54</v>
      </c>
    </row>
    <row r="77" spans="2:11" x14ac:dyDescent="0.25">
      <c r="B77" s="28">
        <f t="shared" ref="B77:B140" si="1">+B76+1</f>
        <v>67</v>
      </c>
      <c r="C77" s="28">
        <v>10</v>
      </c>
      <c r="D77" s="28">
        <v>80141607</v>
      </c>
      <c r="E77" s="28" t="s">
        <v>23</v>
      </c>
      <c r="F77" s="32" t="s">
        <v>35</v>
      </c>
      <c r="G77" s="28">
        <v>2</v>
      </c>
      <c r="H77" s="28" t="s">
        <v>60</v>
      </c>
      <c r="I77" s="29">
        <v>5600000</v>
      </c>
      <c r="J77" s="28" t="s">
        <v>17</v>
      </c>
      <c r="K77" s="28" t="s">
        <v>54</v>
      </c>
    </row>
    <row r="78" spans="2:11" x14ac:dyDescent="0.25">
      <c r="B78" s="28">
        <f t="shared" si="1"/>
        <v>68</v>
      </c>
      <c r="C78" s="28">
        <v>10</v>
      </c>
      <c r="D78" s="28">
        <v>80141607</v>
      </c>
      <c r="E78" s="28" t="s">
        <v>23</v>
      </c>
      <c r="F78" s="32" t="s">
        <v>36</v>
      </c>
      <c r="G78" s="28">
        <v>1</v>
      </c>
      <c r="H78" s="28" t="s">
        <v>60</v>
      </c>
      <c r="I78" s="29">
        <v>6000000</v>
      </c>
      <c r="J78" s="28" t="s">
        <v>17</v>
      </c>
      <c r="K78" s="28" t="s">
        <v>55</v>
      </c>
    </row>
    <row r="79" spans="2:11" x14ac:dyDescent="0.25">
      <c r="B79" s="28">
        <f t="shared" si="1"/>
        <v>69</v>
      </c>
      <c r="C79" s="28">
        <v>10</v>
      </c>
      <c r="D79" s="28">
        <v>80141607</v>
      </c>
      <c r="E79" s="28" t="s">
        <v>23</v>
      </c>
      <c r="F79" s="32" t="s">
        <v>37</v>
      </c>
      <c r="G79" s="28">
        <v>1</v>
      </c>
      <c r="H79" s="28" t="s">
        <v>60</v>
      </c>
      <c r="I79" s="29">
        <v>3000000</v>
      </c>
      <c r="J79" s="28" t="s">
        <v>17</v>
      </c>
      <c r="K79" s="28" t="s">
        <v>54</v>
      </c>
    </row>
    <row r="80" spans="2:11" x14ac:dyDescent="0.25">
      <c r="B80" s="28">
        <f t="shared" si="1"/>
        <v>70</v>
      </c>
      <c r="C80" s="28">
        <v>10</v>
      </c>
      <c r="D80" s="28">
        <v>80141607</v>
      </c>
      <c r="E80" s="28" t="s">
        <v>23</v>
      </c>
      <c r="F80" s="32" t="s">
        <v>38</v>
      </c>
      <c r="G80" s="28">
        <v>5</v>
      </c>
      <c r="H80" s="28" t="s">
        <v>60</v>
      </c>
      <c r="I80" s="29">
        <v>30000000</v>
      </c>
      <c r="J80" s="28" t="s">
        <v>17</v>
      </c>
      <c r="K80" s="28" t="s">
        <v>54</v>
      </c>
    </row>
    <row r="81" spans="2:11" x14ac:dyDescent="0.25">
      <c r="B81" s="28">
        <f t="shared" si="1"/>
        <v>71</v>
      </c>
      <c r="C81" s="28">
        <v>10</v>
      </c>
      <c r="D81" s="28">
        <v>78111899</v>
      </c>
      <c r="E81" s="28" t="s">
        <v>39</v>
      </c>
      <c r="F81" s="32" t="s">
        <v>40</v>
      </c>
      <c r="G81" s="28">
        <v>1</v>
      </c>
      <c r="H81" s="28" t="s">
        <v>60</v>
      </c>
      <c r="I81" s="29">
        <v>2100000</v>
      </c>
      <c r="J81" s="28" t="s">
        <v>17</v>
      </c>
      <c r="K81" s="28" t="s">
        <v>53</v>
      </c>
    </row>
    <row r="82" spans="2:11" x14ac:dyDescent="0.25">
      <c r="B82" s="28">
        <f t="shared" si="1"/>
        <v>72</v>
      </c>
      <c r="C82" s="28">
        <v>10</v>
      </c>
      <c r="D82" s="28">
        <v>14111507</v>
      </c>
      <c r="E82" s="28" t="s">
        <v>64</v>
      </c>
      <c r="F82" s="32" t="s">
        <v>41</v>
      </c>
      <c r="G82" s="28">
        <v>1</v>
      </c>
      <c r="H82" s="28" t="s">
        <v>60</v>
      </c>
      <c r="I82" s="29">
        <v>500000</v>
      </c>
      <c r="J82" s="28" t="s">
        <v>17</v>
      </c>
      <c r="K82" s="28" t="s">
        <v>54</v>
      </c>
    </row>
    <row r="83" spans="2:11" x14ac:dyDescent="0.25">
      <c r="B83" s="28">
        <f t="shared" si="1"/>
        <v>73</v>
      </c>
      <c r="C83" s="28">
        <v>10</v>
      </c>
      <c r="D83" s="28">
        <v>11161801</v>
      </c>
      <c r="E83" s="28" t="s">
        <v>42</v>
      </c>
      <c r="F83" s="32" t="s">
        <v>43</v>
      </c>
      <c r="G83" s="28">
        <v>1</v>
      </c>
      <c r="H83" s="28" t="s">
        <v>60</v>
      </c>
      <c r="I83" s="29">
        <v>300000</v>
      </c>
      <c r="J83" s="28" t="s">
        <v>17</v>
      </c>
      <c r="K83" s="28" t="s">
        <v>54</v>
      </c>
    </row>
    <row r="84" spans="2:11" x14ac:dyDescent="0.25">
      <c r="B84" s="28">
        <f t="shared" si="1"/>
        <v>74</v>
      </c>
      <c r="C84" s="28">
        <v>10</v>
      </c>
      <c r="D84" s="31">
        <v>45121516</v>
      </c>
      <c r="E84" s="28" t="s">
        <v>44</v>
      </c>
      <c r="F84" s="32" t="s">
        <v>45</v>
      </c>
      <c r="G84" s="28">
        <v>1</v>
      </c>
      <c r="H84" s="28" t="s">
        <v>60</v>
      </c>
      <c r="I84" s="29">
        <v>15000000</v>
      </c>
      <c r="J84" s="28" t="s">
        <v>17</v>
      </c>
      <c r="K84" s="28" t="s">
        <v>54</v>
      </c>
    </row>
    <row r="85" spans="2:11" x14ac:dyDescent="0.25">
      <c r="B85" s="28">
        <f t="shared" si="1"/>
        <v>75</v>
      </c>
      <c r="C85" s="28">
        <v>10</v>
      </c>
      <c r="D85" s="31">
        <v>43211507</v>
      </c>
      <c r="E85" s="28" t="s">
        <v>46</v>
      </c>
      <c r="F85" s="32" t="s">
        <v>47</v>
      </c>
      <c r="G85" s="28">
        <v>1</v>
      </c>
      <c r="H85" s="28" t="s">
        <v>60</v>
      </c>
      <c r="I85" s="29">
        <v>2000000</v>
      </c>
      <c r="J85" s="28" t="s">
        <v>17</v>
      </c>
      <c r="K85" s="28" t="s">
        <v>54</v>
      </c>
    </row>
    <row r="86" spans="2:11" x14ac:dyDescent="0.25">
      <c r="B86" s="28">
        <f t="shared" si="1"/>
        <v>76</v>
      </c>
      <c r="C86" s="37">
        <v>15</v>
      </c>
      <c r="D86" s="38">
        <v>72103302</v>
      </c>
      <c r="E86" s="39" t="s">
        <v>66</v>
      </c>
      <c r="F86" s="4" t="s">
        <v>67</v>
      </c>
      <c r="G86" s="37">
        <v>3</v>
      </c>
      <c r="H86" s="37" t="s">
        <v>68</v>
      </c>
      <c r="I86" s="57">
        <v>2000000</v>
      </c>
      <c r="J86" s="27" t="s">
        <v>69</v>
      </c>
      <c r="K86" s="37" t="s">
        <v>70</v>
      </c>
    </row>
    <row r="87" spans="2:11" x14ac:dyDescent="0.25">
      <c r="B87" s="28">
        <f t="shared" si="1"/>
        <v>77</v>
      </c>
      <c r="C87" s="37">
        <v>15</v>
      </c>
      <c r="D87" s="37">
        <v>72101511</v>
      </c>
      <c r="E87" s="39" t="s">
        <v>71</v>
      </c>
      <c r="F87" s="4" t="s">
        <v>72</v>
      </c>
      <c r="G87" s="37">
        <v>3</v>
      </c>
      <c r="H87" s="37" t="s">
        <v>68</v>
      </c>
      <c r="I87" s="57">
        <v>2000000</v>
      </c>
      <c r="J87" s="27" t="s">
        <v>69</v>
      </c>
      <c r="K87" s="37" t="s">
        <v>54</v>
      </c>
    </row>
    <row r="88" spans="2:11" x14ac:dyDescent="0.25">
      <c r="B88" s="28">
        <f t="shared" si="1"/>
        <v>78</v>
      </c>
      <c r="C88" s="37">
        <v>15</v>
      </c>
      <c r="D88" s="40">
        <v>43231512</v>
      </c>
      <c r="E88" s="39" t="s">
        <v>73</v>
      </c>
      <c r="F88" s="4" t="s">
        <v>74</v>
      </c>
      <c r="G88" s="37">
        <v>1</v>
      </c>
      <c r="H88" s="37" t="s">
        <v>68</v>
      </c>
      <c r="I88" s="57">
        <v>750000</v>
      </c>
      <c r="J88" s="27" t="s">
        <v>69</v>
      </c>
      <c r="K88" s="37" t="s">
        <v>54</v>
      </c>
    </row>
    <row r="89" spans="2:11" x14ac:dyDescent="0.25">
      <c r="B89" s="28">
        <f t="shared" si="1"/>
        <v>79</v>
      </c>
      <c r="C89" s="37">
        <v>15</v>
      </c>
      <c r="D89" s="40">
        <v>82991501</v>
      </c>
      <c r="E89" s="40" t="s">
        <v>75</v>
      </c>
      <c r="F89" s="41" t="s">
        <v>76</v>
      </c>
      <c r="G89" s="37">
        <v>17</v>
      </c>
      <c r="H89" s="37" t="s">
        <v>68</v>
      </c>
      <c r="I89" s="57">
        <v>1000000</v>
      </c>
      <c r="J89" s="27" t="s">
        <v>69</v>
      </c>
      <c r="K89" s="37" t="s">
        <v>70</v>
      </c>
    </row>
    <row r="90" spans="2:11" x14ac:dyDescent="0.25">
      <c r="B90" s="28">
        <f t="shared" si="1"/>
        <v>80</v>
      </c>
      <c r="C90" s="51">
        <v>15</v>
      </c>
      <c r="D90" s="49">
        <v>72151511</v>
      </c>
      <c r="E90" s="49" t="s">
        <v>75</v>
      </c>
      <c r="F90" s="50" t="s">
        <v>77</v>
      </c>
      <c r="G90" s="37">
        <v>10</v>
      </c>
      <c r="H90" s="37" t="s">
        <v>68</v>
      </c>
      <c r="I90" s="57">
        <v>1000000</v>
      </c>
      <c r="J90" s="27" t="s">
        <v>69</v>
      </c>
      <c r="K90" s="37" t="s">
        <v>54</v>
      </c>
    </row>
    <row r="91" spans="2:11" x14ac:dyDescent="0.25">
      <c r="B91" s="28">
        <f t="shared" si="1"/>
        <v>81</v>
      </c>
      <c r="C91" s="37">
        <v>15</v>
      </c>
      <c r="D91" s="40">
        <v>31211502</v>
      </c>
      <c r="E91" s="44" t="s">
        <v>78</v>
      </c>
      <c r="F91" s="41" t="s">
        <v>79</v>
      </c>
      <c r="G91" s="37">
        <v>12</v>
      </c>
      <c r="H91" s="37" t="s">
        <v>80</v>
      </c>
      <c r="I91" s="57">
        <v>500000</v>
      </c>
      <c r="J91" s="27" t="s">
        <v>69</v>
      </c>
      <c r="K91" s="37" t="s">
        <v>54</v>
      </c>
    </row>
    <row r="92" spans="2:11" x14ac:dyDescent="0.25">
      <c r="B92" s="28">
        <f t="shared" si="1"/>
        <v>82</v>
      </c>
      <c r="C92" s="42">
        <v>15</v>
      </c>
      <c r="D92" s="54">
        <v>39112205</v>
      </c>
      <c r="E92" s="43" t="s">
        <v>81</v>
      </c>
      <c r="F92" s="45" t="s">
        <v>82</v>
      </c>
      <c r="G92" s="37">
        <v>4</v>
      </c>
      <c r="H92" s="37" t="s">
        <v>80</v>
      </c>
      <c r="I92" s="57">
        <v>350000</v>
      </c>
      <c r="J92" s="27" t="s">
        <v>69</v>
      </c>
      <c r="K92" s="37" t="s">
        <v>70</v>
      </c>
    </row>
    <row r="93" spans="2:11" x14ac:dyDescent="0.25">
      <c r="B93" s="28">
        <f t="shared" si="1"/>
        <v>83</v>
      </c>
      <c r="C93" s="42">
        <v>15</v>
      </c>
      <c r="D93" s="54">
        <v>39112205</v>
      </c>
      <c r="E93" s="43" t="s">
        <v>81</v>
      </c>
      <c r="F93" s="45" t="s">
        <v>83</v>
      </c>
      <c r="G93" s="37">
        <v>4</v>
      </c>
      <c r="H93" s="37" t="s">
        <v>80</v>
      </c>
      <c r="I93" s="57">
        <v>350000</v>
      </c>
      <c r="J93" s="27" t="s">
        <v>69</v>
      </c>
      <c r="K93" s="37" t="s">
        <v>70</v>
      </c>
    </row>
    <row r="94" spans="2:11" x14ac:dyDescent="0.25">
      <c r="B94" s="28">
        <f t="shared" si="1"/>
        <v>84</v>
      </c>
      <c r="C94" s="37">
        <v>15</v>
      </c>
      <c r="D94" s="40">
        <v>46171501</v>
      </c>
      <c r="E94" s="40" t="s">
        <v>84</v>
      </c>
      <c r="F94" s="41" t="s">
        <v>85</v>
      </c>
      <c r="G94" s="37">
        <v>5</v>
      </c>
      <c r="H94" s="37" t="s">
        <v>86</v>
      </c>
      <c r="I94" s="57">
        <v>250000</v>
      </c>
      <c r="J94" s="27" t="s">
        <v>69</v>
      </c>
      <c r="K94" s="37" t="s">
        <v>54</v>
      </c>
    </row>
    <row r="95" spans="2:11" x14ac:dyDescent="0.25">
      <c r="B95" s="28">
        <f t="shared" si="1"/>
        <v>85</v>
      </c>
      <c r="C95" s="37">
        <v>15</v>
      </c>
      <c r="D95" s="40">
        <v>31161520</v>
      </c>
      <c r="E95" s="40" t="s">
        <v>84</v>
      </c>
      <c r="F95" s="41" t="s">
        <v>87</v>
      </c>
      <c r="G95" s="37">
        <v>500</v>
      </c>
      <c r="H95" s="37" t="s">
        <v>86</v>
      </c>
      <c r="I95" s="57">
        <v>250000</v>
      </c>
      <c r="J95" s="27" t="s">
        <v>69</v>
      </c>
      <c r="K95" s="37" t="s">
        <v>88</v>
      </c>
    </row>
    <row r="96" spans="2:11" x14ac:dyDescent="0.25">
      <c r="B96" s="28">
        <f t="shared" si="1"/>
        <v>86</v>
      </c>
      <c r="C96" s="37">
        <v>15</v>
      </c>
      <c r="D96" s="40">
        <v>31161727</v>
      </c>
      <c r="E96" s="40" t="s">
        <v>84</v>
      </c>
      <c r="F96" s="41" t="s">
        <v>89</v>
      </c>
      <c r="G96" s="37">
        <v>500</v>
      </c>
      <c r="H96" s="37" t="s">
        <v>86</v>
      </c>
      <c r="I96" s="57">
        <v>250000</v>
      </c>
      <c r="J96" s="27" t="s">
        <v>69</v>
      </c>
      <c r="K96" s="37" t="s">
        <v>88</v>
      </c>
    </row>
    <row r="97" spans="2:11" x14ac:dyDescent="0.25">
      <c r="B97" s="28">
        <f t="shared" si="1"/>
        <v>87</v>
      </c>
      <c r="C97" s="37">
        <v>15</v>
      </c>
      <c r="D97" s="40">
        <v>23271813</v>
      </c>
      <c r="E97" s="40" t="s">
        <v>84</v>
      </c>
      <c r="F97" s="41" t="s">
        <v>90</v>
      </c>
      <c r="G97" s="37">
        <v>4</v>
      </c>
      <c r="H97" s="37" t="s">
        <v>86</v>
      </c>
      <c r="I97" s="57">
        <v>100000</v>
      </c>
      <c r="J97" s="27" t="s">
        <v>69</v>
      </c>
      <c r="K97" s="37" t="s">
        <v>54</v>
      </c>
    </row>
    <row r="98" spans="2:11" x14ac:dyDescent="0.25">
      <c r="B98" s="28">
        <f t="shared" si="1"/>
        <v>88</v>
      </c>
      <c r="C98" s="37">
        <v>15</v>
      </c>
      <c r="D98" s="40">
        <v>31152209</v>
      </c>
      <c r="E98" s="40" t="s">
        <v>84</v>
      </c>
      <c r="F98" s="41" t="s">
        <v>91</v>
      </c>
      <c r="G98" s="37">
        <v>25</v>
      </c>
      <c r="H98" s="37" t="s">
        <v>92</v>
      </c>
      <c r="I98" s="57">
        <v>50000</v>
      </c>
      <c r="J98" s="27" t="s">
        <v>69</v>
      </c>
      <c r="K98" s="37" t="s">
        <v>54</v>
      </c>
    </row>
    <row r="99" spans="2:11" x14ac:dyDescent="0.25">
      <c r="B99" s="28">
        <f t="shared" si="1"/>
        <v>89</v>
      </c>
      <c r="C99" s="37">
        <v>15</v>
      </c>
      <c r="D99" s="40">
        <v>40171501</v>
      </c>
      <c r="E99" s="40" t="s">
        <v>84</v>
      </c>
      <c r="F99" s="41" t="s">
        <v>93</v>
      </c>
      <c r="G99" s="37">
        <v>20</v>
      </c>
      <c r="H99" s="37" t="s">
        <v>86</v>
      </c>
      <c r="I99" s="57">
        <v>200000</v>
      </c>
      <c r="J99" s="27" t="s">
        <v>69</v>
      </c>
      <c r="K99" s="37" t="s">
        <v>54</v>
      </c>
    </row>
    <row r="100" spans="2:11" x14ac:dyDescent="0.25">
      <c r="B100" s="28">
        <f t="shared" si="1"/>
        <v>90</v>
      </c>
      <c r="C100" s="37">
        <v>15</v>
      </c>
      <c r="D100" s="40">
        <v>39121705</v>
      </c>
      <c r="E100" s="40" t="s">
        <v>84</v>
      </c>
      <c r="F100" s="41" t="s">
        <v>94</v>
      </c>
      <c r="G100" s="37">
        <v>700</v>
      </c>
      <c r="H100" s="37" t="s">
        <v>86</v>
      </c>
      <c r="I100" s="57">
        <v>400000</v>
      </c>
      <c r="J100" s="27" t="s">
        <v>69</v>
      </c>
      <c r="K100" s="37" t="s">
        <v>88</v>
      </c>
    </row>
    <row r="101" spans="2:11" x14ac:dyDescent="0.25">
      <c r="B101" s="28">
        <f t="shared" si="1"/>
        <v>91</v>
      </c>
      <c r="C101" s="37">
        <v>15</v>
      </c>
      <c r="D101" s="40">
        <v>11122001</v>
      </c>
      <c r="E101" s="44" t="s">
        <v>95</v>
      </c>
      <c r="F101" s="41" t="s">
        <v>96</v>
      </c>
      <c r="G101" s="37">
        <v>50</v>
      </c>
      <c r="H101" s="37" t="s">
        <v>86</v>
      </c>
      <c r="I101" s="57">
        <v>1500000</v>
      </c>
      <c r="J101" s="27" t="s">
        <v>69</v>
      </c>
      <c r="K101" s="37" t="s">
        <v>70</v>
      </c>
    </row>
    <row r="102" spans="2:11" x14ac:dyDescent="0.25">
      <c r="B102" s="28">
        <f t="shared" si="1"/>
        <v>92</v>
      </c>
      <c r="C102" s="37">
        <v>15</v>
      </c>
      <c r="D102" s="44">
        <v>26121604</v>
      </c>
      <c r="E102" s="40" t="s">
        <v>97</v>
      </c>
      <c r="F102" s="41" t="s">
        <v>98</v>
      </c>
      <c r="G102" s="37">
        <v>500</v>
      </c>
      <c r="H102" s="37" t="s">
        <v>99</v>
      </c>
      <c r="I102" s="57">
        <v>500000</v>
      </c>
      <c r="J102" s="27" t="s">
        <v>69</v>
      </c>
      <c r="K102" s="37" t="s">
        <v>70</v>
      </c>
    </row>
    <row r="103" spans="2:11" x14ac:dyDescent="0.25">
      <c r="B103" s="28">
        <f t="shared" si="1"/>
        <v>93</v>
      </c>
      <c r="C103" s="37">
        <v>15</v>
      </c>
      <c r="D103" s="44">
        <v>26121604</v>
      </c>
      <c r="E103" s="40" t="s">
        <v>97</v>
      </c>
      <c r="F103" s="41" t="s">
        <v>100</v>
      </c>
      <c r="G103" s="37">
        <v>200</v>
      </c>
      <c r="H103" s="37" t="s">
        <v>99</v>
      </c>
      <c r="I103" s="57">
        <v>300000</v>
      </c>
      <c r="J103" s="27" t="s">
        <v>69</v>
      </c>
      <c r="K103" s="37" t="s">
        <v>54</v>
      </c>
    </row>
    <row r="104" spans="2:11" x14ac:dyDescent="0.25">
      <c r="B104" s="28">
        <f t="shared" si="1"/>
        <v>94</v>
      </c>
      <c r="C104" s="37">
        <v>15</v>
      </c>
      <c r="D104" s="44">
        <v>39121402</v>
      </c>
      <c r="E104" s="40" t="s">
        <v>97</v>
      </c>
      <c r="F104" s="41" t="s">
        <v>101</v>
      </c>
      <c r="G104" s="37">
        <v>42</v>
      </c>
      <c r="H104" s="37" t="s">
        <v>86</v>
      </c>
      <c r="I104" s="57">
        <v>100000</v>
      </c>
      <c r="J104" s="27" t="s">
        <v>69</v>
      </c>
      <c r="K104" s="37" t="s">
        <v>54</v>
      </c>
    </row>
    <row r="105" spans="2:11" x14ac:dyDescent="0.25">
      <c r="B105" s="28">
        <f t="shared" si="1"/>
        <v>95</v>
      </c>
      <c r="C105" s="37">
        <v>15</v>
      </c>
      <c r="D105" s="44">
        <v>39121402</v>
      </c>
      <c r="E105" s="40" t="s">
        <v>97</v>
      </c>
      <c r="F105" s="41" t="s">
        <v>102</v>
      </c>
      <c r="G105" s="37">
        <v>42</v>
      </c>
      <c r="H105" s="37" t="s">
        <v>86</v>
      </c>
      <c r="I105" s="57">
        <v>100000</v>
      </c>
      <c r="J105" s="27" t="s">
        <v>69</v>
      </c>
      <c r="K105" s="37" t="s">
        <v>54</v>
      </c>
    </row>
    <row r="106" spans="2:11" x14ac:dyDescent="0.25">
      <c r="B106" s="28">
        <f t="shared" si="1"/>
        <v>96</v>
      </c>
      <c r="C106" s="37">
        <v>15</v>
      </c>
      <c r="D106" s="44">
        <v>39101601</v>
      </c>
      <c r="E106" s="40" t="s">
        <v>97</v>
      </c>
      <c r="F106" s="41" t="s">
        <v>103</v>
      </c>
      <c r="G106" s="37">
        <v>6</v>
      </c>
      <c r="H106" s="37" t="s">
        <v>86</v>
      </c>
      <c r="I106" s="57">
        <v>150000</v>
      </c>
      <c r="J106" s="27" t="s">
        <v>69</v>
      </c>
      <c r="K106" s="37" t="s">
        <v>104</v>
      </c>
    </row>
    <row r="107" spans="2:11" x14ac:dyDescent="0.25">
      <c r="B107" s="28">
        <f t="shared" si="1"/>
        <v>97</v>
      </c>
      <c r="C107" s="37">
        <v>15</v>
      </c>
      <c r="D107" s="44">
        <v>39101612</v>
      </c>
      <c r="E107" s="40" t="s">
        <v>97</v>
      </c>
      <c r="F107" s="46" t="s">
        <v>105</v>
      </c>
      <c r="G107" s="37">
        <v>12</v>
      </c>
      <c r="H107" s="37" t="s">
        <v>86</v>
      </c>
      <c r="I107" s="57">
        <v>200000</v>
      </c>
      <c r="J107" s="27" t="s">
        <v>69</v>
      </c>
      <c r="K107" s="37" t="s">
        <v>54</v>
      </c>
    </row>
    <row r="108" spans="2:11" x14ac:dyDescent="0.25">
      <c r="B108" s="28">
        <f t="shared" si="1"/>
        <v>98</v>
      </c>
      <c r="C108" s="37">
        <v>15</v>
      </c>
      <c r="D108" s="44">
        <v>39121439</v>
      </c>
      <c r="E108" s="40" t="s">
        <v>97</v>
      </c>
      <c r="F108" s="41" t="s">
        <v>106</v>
      </c>
      <c r="G108" s="37">
        <v>24</v>
      </c>
      <c r="H108" s="37" t="s">
        <v>86</v>
      </c>
      <c r="I108" s="57">
        <v>250000</v>
      </c>
      <c r="J108" s="27" t="s">
        <v>69</v>
      </c>
      <c r="K108" s="37" t="s">
        <v>70</v>
      </c>
    </row>
    <row r="109" spans="2:11" x14ac:dyDescent="0.25">
      <c r="B109" s="28">
        <f t="shared" si="1"/>
        <v>99</v>
      </c>
      <c r="C109" s="37">
        <v>15</v>
      </c>
      <c r="D109" s="44">
        <v>39121439</v>
      </c>
      <c r="E109" s="40" t="s">
        <v>97</v>
      </c>
      <c r="F109" s="41" t="s">
        <v>107</v>
      </c>
      <c r="G109" s="37">
        <v>48</v>
      </c>
      <c r="H109" s="37" t="s">
        <v>86</v>
      </c>
      <c r="I109" s="57">
        <v>250000</v>
      </c>
      <c r="J109" s="27" t="s">
        <v>69</v>
      </c>
      <c r="K109" s="37" t="s">
        <v>70</v>
      </c>
    </row>
    <row r="110" spans="2:11" x14ac:dyDescent="0.25">
      <c r="B110" s="28">
        <f t="shared" si="1"/>
        <v>100</v>
      </c>
      <c r="C110" s="37">
        <v>15</v>
      </c>
      <c r="D110" s="40">
        <v>45111707</v>
      </c>
      <c r="E110" s="40" t="s">
        <v>97</v>
      </c>
      <c r="F110" s="41" t="s">
        <v>108</v>
      </c>
      <c r="G110" s="37">
        <v>50</v>
      </c>
      <c r="H110" s="37" t="s">
        <v>86</v>
      </c>
      <c r="I110" s="57">
        <v>125000</v>
      </c>
      <c r="J110" s="27" t="s">
        <v>69</v>
      </c>
      <c r="K110" s="37" t="s">
        <v>54</v>
      </c>
    </row>
    <row r="111" spans="2:11" x14ac:dyDescent="0.25">
      <c r="B111" s="28">
        <f t="shared" si="1"/>
        <v>101</v>
      </c>
      <c r="C111" s="37">
        <v>15</v>
      </c>
      <c r="D111" s="40">
        <v>45111707</v>
      </c>
      <c r="E111" s="40" t="s">
        <v>97</v>
      </c>
      <c r="F111" s="41" t="s">
        <v>109</v>
      </c>
      <c r="G111" s="37">
        <v>50</v>
      </c>
      <c r="H111" s="37" t="s">
        <v>86</v>
      </c>
      <c r="I111" s="57">
        <v>125000</v>
      </c>
      <c r="J111" s="27" t="s">
        <v>69</v>
      </c>
      <c r="K111" s="37" t="s">
        <v>54</v>
      </c>
    </row>
    <row r="112" spans="2:11" x14ac:dyDescent="0.25">
      <c r="B112" s="28">
        <f t="shared" si="1"/>
        <v>102</v>
      </c>
      <c r="C112" s="37">
        <v>15</v>
      </c>
      <c r="D112" s="40">
        <v>45111707</v>
      </c>
      <c r="E112" s="40" t="s">
        <v>97</v>
      </c>
      <c r="F112" s="41" t="s">
        <v>110</v>
      </c>
      <c r="G112" s="37">
        <v>12</v>
      </c>
      <c r="H112" s="37" t="s">
        <v>86</v>
      </c>
      <c r="I112" s="57">
        <v>50000</v>
      </c>
      <c r="J112" s="27" t="s">
        <v>69</v>
      </c>
      <c r="K112" s="37" t="s">
        <v>54</v>
      </c>
    </row>
    <row r="113" spans="2:11" x14ac:dyDescent="0.25">
      <c r="B113" s="28">
        <f t="shared" si="1"/>
        <v>103</v>
      </c>
      <c r="C113" s="37">
        <v>15</v>
      </c>
      <c r="D113" s="40">
        <v>45111707</v>
      </c>
      <c r="E113" s="40" t="s">
        <v>97</v>
      </c>
      <c r="F113" s="41" t="s">
        <v>111</v>
      </c>
      <c r="G113" s="37">
        <v>12</v>
      </c>
      <c r="H113" s="37" t="s">
        <v>86</v>
      </c>
      <c r="I113" s="57">
        <v>50000</v>
      </c>
      <c r="J113" s="27" t="s">
        <v>69</v>
      </c>
      <c r="K113" s="37" t="s">
        <v>54</v>
      </c>
    </row>
    <row r="114" spans="2:11" x14ac:dyDescent="0.25">
      <c r="B114" s="28">
        <f t="shared" si="1"/>
        <v>104</v>
      </c>
      <c r="C114" s="37">
        <v>15</v>
      </c>
      <c r="D114" s="44">
        <v>43201823</v>
      </c>
      <c r="E114" s="40" t="s">
        <v>97</v>
      </c>
      <c r="F114" s="41" t="s">
        <v>112</v>
      </c>
      <c r="G114" s="37">
        <v>2</v>
      </c>
      <c r="H114" s="37" t="s">
        <v>86</v>
      </c>
      <c r="I114" s="57">
        <v>300000</v>
      </c>
      <c r="J114" s="27" t="s">
        <v>69</v>
      </c>
      <c r="K114" s="37" t="s">
        <v>70</v>
      </c>
    </row>
    <row r="115" spans="2:11" x14ac:dyDescent="0.25">
      <c r="B115" s="28">
        <f t="shared" si="1"/>
        <v>105</v>
      </c>
      <c r="C115" s="37">
        <v>15</v>
      </c>
      <c r="D115" s="37">
        <v>21102601</v>
      </c>
      <c r="E115" s="40" t="s">
        <v>113</v>
      </c>
      <c r="F115" s="41" t="s">
        <v>114</v>
      </c>
      <c r="G115" s="37">
        <v>1</v>
      </c>
      <c r="H115" s="37" t="s">
        <v>86</v>
      </c>
      <c r="I115" s="57">
        <v>500000</v>
      </c>
      <c r="J115" s="27" t="s">
        <v>69</v>
      </c>
      <c r="K115" s="37" t="s">
        <v>54</v>
      </c>
    </row>
    <row r="116" spans="2:11" x14ac:dyDescent="0.25">
      <c r="B116" s="28">
        <f t="shared" si="1"/>
        <v>106</v>
      </c>
      <c r="C116" s="37">
        <v>15</v>
      </c>
      <c r="D116" s="48">
        <v>31201523</v>
      </c>
      <c r="E116" s="49" t="s">
        <v>115</v>
      </c>
      <c r="F116" s="50" t="s">
        <v>116</v>
      </c>
      <c r="G116" s="37">
        <v>50</v>
      </c>
      <c r="H116" s="37" t="s">
        <v>86</v>
      </c>
      <c r="I116" s="57">
        <v>500000</v>
      </c>
      <c r="J116" s="27" t="s">
        <v>69</v>
      </c>
      <c r="K116" s="37" t="s">
        <v>70</v>
      </c>
    </row>
    <row r="117" spans="2:11" x14ac:dyDescent="0.25">
      <c r="B117" s="28">
        <f t="shared" si="1"/>
        <v>107</v>
      </c>
      <c r="C117" s="37">
        <v>15</v>
      </c>
      <c r="D117" s="40">
        <v>31201525</v>
      </c>
      <c r="E117" s="40" t="s">
        <v>115</v>
      </c>
      <c r="F117" s="41" t="s">
        <v>117</v>
      </c>
      <c r="G117" s="37">
        <v>50</v>
      </c>
      <c r="H117" s="37" t="s">
        <v>86</v>
      </c>
      <c r="I117" s="57">
        <v>500000</v>
      </c>
      <c r="J117" s="27" t="s">
        <v>69</v>
      </c>
      <c r="K117" s="37" t="s">
        <v>70</v>
      </c>
    </row>
    <row r="118" spans="2:11" x14ac:dyDescent="0.25">
      <c r="B118" s="28">
        <f t="shared" si="1"/>
        <v>108</v>
      </c>
      <c r="C118" s="37">
        <v>15</v>
      </c>
      <c r="D118" s="40">
        <v>27111701</v>
      </c>
      <c r="E118" s="40" t="s">
        <v>118</v>
      </c>
      <c r="F118" s="41" t="s">
        <v>119</v>
      </c>
      <c r="G118" s="37">
        <v>1</v>
      </c>
      <c r="H118" s="37" t="s">
        <v>86</v>
      </c>
      <c r="I118" s="57">
        <v>250000</v>
      </c>
      <c r="J118" s="27" t="s">
        <v>69</v>
      </c>
      <c r="K118" s="37" t="s">
        <v>54</v>
      </c>
    </row>
    <row r="119" spans="2:11" x14ac:dyDescent="0.25">
      <c r="B119" s="28">
        <f t="shared" si="1"/>
        <v>109</v>
      </c>
      <c r="C119" s="37">
        <v>15</v>
      </c>
      <c r="D119" s="40">
        <v>27111703</v>
      </c>
      <c r="E119" s="40" t="s">
        <v>118</v>
      </c>
      <c r="F119" s="41" t="s">
        <v>120</v>
      </c>
      <c r="G119" s="37">
        <v>1</v>
      </c>
      <c r="H119" s="37" t="s">
        <v>86</v>
      </c>
      <c r="I119" s="57">
        <v>350000</v>
      </c>
      <c r="J119" s="27" t="s">
        <v>69</v>
      </c>
      <c r="K119" s="37" t="s">
        <v>54</v>
      </c>
    </row>
    <row r="120" spans="2:11" x14ac:dyDescent="0.25">
      <c r="B120" s="28">
        <f t="shared" si="1"/>
        <v>110</v>
      </c>
      <c r="C120" s="37">
        <v>15</v>
      </c>
      <c r="D120" s="40">
        <v>27111729</v>
      </c>
      <c r="E120" s="40" t="s">
        <v>118</v>
      </c>
      <c r="F120" s="41" t="s">
        <v>121</v>
      </c>
      <c r="G120" s="37">
        <v>1</v>
      </c>
      <c r="H120" s="37" t="s">
        <v>86</v>
      </c>
      <c r="I120" s="57">
        <v>200000</v>
      </c>
      <c r="J120" s="27" t="s">
        <v>69</v>
      </c>
      <c r="K120" s="37" t="s">
        <v>54</v>
      </c>
    </row>
    <row r="121" spans="2:11" x14ac:dyDescent="0.25">
      <c r="B121" s="28">
        <f t="shared" si="1"/>
        <v>111</v>
      </c>
      <c r="C121" s="37">
        <v>15</v>
      </c>
      <c r="D121" s="40">
        <v>39112302</v>
      </c>
      <c r="E121" s="40" t="s">
        <v>118</v>
      </c>
      <c r="F121" s="41" t="s">
        <v>122</v>
      </c>
      <c r="G121" s="37">
        <v>150</v>
      </c>
      <c r="H121" s="37" t="s">
        <v>86</v>
      </c>
      <c r="I121" s="57">
        <v>350000</v>
      </c>
      <c r="J121" s="27" t="s">
        <v>69</v>
      </c>
      <c r="K121" s="37" t="s">
        <v>54</v>
      </c>
    </row>
    <row r="122" spans="2:11" x14ac:dyDescent="0.25">
      <c r="B122" s="28">
        <f t="shared" si="1"/>
        <v>112</v>
      </c>
      <c r="C122" s="37">
        <v>15</v>
      </c>
      <c r="D122" s="40">
        <v>27112814</v>
      </c>
      <c r="E122" s="40" t="s">
        <v>118</v>
      </c>
      <c r="F122" s="41" t="s">
        <v>123</v>
      </c>
      <c r="G122" s="37">
        <v>42</v>
      </c>
      <c r="H122" s="37" t="s">
        <v>86</v>
      </c>
      <c r="I122" s="57">
        <v>150000</v>
      </c>
      <c r="J122" s="27" t="s">
        <v>69</v>
      </c>
      <c r="K122" s="37" t="s">
        <v>54</v>
      </c>
    </row>
    <row r="123" spans="2:11" x14ac:dyDescent="0.25">
      <c r="B123" s="28">
        <f t="shared" si="1"/>
        <v>113</v>
      </c>
      <c r="C123" s="37">
        <v>15</v>
      </c>
      <c r="D123" s="40">
        <v>27111515</v>
      </c>
      <c r="E123" s="40" t="s">
        <v>118</v>
      </c>
      <c r="F123" s="41" t="s">
        <v>124</v>
      </c>
      <c r="G123" s="37">
        <v>4</v>
      </c>
      <c r="H123" s="37" t="s">
        <v>86</v>
      </c>
      <c r="I123" s="57">
        <v>700000</v>
      </c>
      <c r="J123" s="27" t="s">
        <v>69</v>
      </c>
      <c r="K123" s="37" t="s">
        <v>54</v>
      </c>
    </row>
    <row r="124" spans="2:11" x14ac:dyDescent="0.25">
      <c r="B124" s="28">
        <f t="shared" si="1"/>
        <v>114</v>
      </c>
      <c r="C124" s="37">
        <v>15</v>
      </c>
      <c r="D124" s="40">
        <v>39111802</v>
      </c>
      <c r="E124" s="40" t="s">
        <v>125</v>
      </c>
      <c r="F124" s="41" t="s">
        <v>126</v>
      </c>
      <c r="G124" s="37">
        <v>20</v>
      </c>
      <c r="H124" s="37" t="s">
        <v>86</v>
      </c>
      <c r="I124" s="57">
        <v>10000000</v>
      </c>
      <c r="J124" s="27" t="s">
        <v>69</v>
      </c>
      <c r="K124" s="37" t="s">
        <v>54</v>
      </c>
    </row>
    <row r="125" spans="2:11" x14ac:dyDescent="0.25">
      <c r="B125" s="28">
        <f t="shared" si="1"/>
        <v>115</v>
      </c>
      <c r="C125" s="37">
        <v>15</v>
      </c>
      <c r="D125" s="40">
        <v>43202105</v>
      </c>
      <c r="E125" s="40" t="s">
        <v>127</v>
      </c>
      <c r="F125" s="41" t="s">
        <v>128</v>
      </c>
      <c r="G125" s="37">
        <v>4</v>
      </c>
      <c r="H125" s="37" t="s">
        <v>86</v>
      </c>
      <c r="I125" s="57">
        <v>2100000</v>
      </c>
      <c r="J125" s="27" t="s">
        <v>69</v>
      </c>
      <c r="K125" s="37" t="s">
        <v>54</v>
      </c>
    </row>
    <row r="126" spans="2:11" x14ac:dyDescent="0.25">
      <c r="B126" s="28">
        <f t="shared" si="1"/>
        <v>116</v>
      </c>
      <c r="C126" s="37">
        <v>15</v>
      </c>
      <c r="D126" s="40">
        <v>53102710</v>
      </c>
      <c r="E126" s="40" t="s">
        <v>42</v>
      </c>
      <c r="F126" s="41" t="s">
        <v>129</v>
      </c>
      <c r="G126" s="37">
        <v>48</v>
      </c>
      <c r="H126" s="37" t="s">
        <v>86</v>
      </c>
      <c r="I126" s="57">
        <v>300000</v>
      </c>
      <c r="J126" s="27" t="s">
        <v>69</v>
      </c>
      <c r="K126" s="37" t="s">
        <v>70</v>
      </c>
    </row>
    <row r="127" spans="2:11" x14ac:dyDescent="0.25">
      <c r="B127" s="28">
        <f t="shared" si="1"/>
        <v>117</v>
      </c>
      <c r="C127" s="37">
        <v>15</v>
      </c>
      <c r="D127" s="40">
        <v>53102710</v>
      </c>
      <c r="E127" s="40" t="s">
        <v>42</v>
      </c>
      <c r="F127" s="41" t="s">
        <v>130</v>
      </c>
      <c r="G127" s="37">
        <v>24</v>
      </c>
      <c r="H127" s="37" t="s">
        <v>86</v>
      </c>
      <c r="I127" s="57">
        <v>300000</v>
      </c>
      <c r="J127" s="27" t="s">
        <v>69</v>
      </c>
      <c r="K127" s="37" t="s">
        <v>70</v>
      </c>
    </row>
    <row r="128" spans="2:11" x14ac:dyDescent="0.25">
      <c r="B128" s="28">
        <f t="shared" si="1"/>
        <v>118</v>
      </c>
      <c r="C128" s="37">
        <v>15</v>
      </c>
      <c r="D128" s="40">
        <v>46182306</v>
      </c>
      <c r="E128" s="40" t="s">
        <v>131</v>
      </c>
      <c r="F128" s="41" t="s">
        <v>132</v>
      </c>
      <c r="G128" s="37">
        <v>15</v>
      </c>
      <c r="H128" s="37" t="s">
        <v>86</v>
      </c>
      <c r="I128" s="57">
        <v>1000000</v>
      </c>
      <c r="J128" s="27" t="s">
        <v>69</v>
      </c>
      <c r="K128" s="37" t="s">
        <v>70</v>
      </c>
    </row>
    <row r="129" spans="2:11" x14ac:dyDescent="0.25">
      <c r="B129" s="28">
        <f t="shared" si="1"/>
        <v>119</v>
      </c>
      <c r="C129" s="37">
        <v>15</v>
      </c>
      <c r="D129" s="40">
        <v>46161714</v>
      </c>
      <c r="E129" s="40" t="s">
        <v>131</v>
      </c>
      <c r="F129" s="41" t="s">
        <v>133</v>
      </c>
      <c r="G129" s="37">
        <v>15</v>
      </c>
      <c r="H129" s="37" t="s">
        <v>86</v>
      </c>
      <c r="I129" s="57">
        <v>500000</v>
      </c>
      <c r="J129" s="27" t="s">
        <v>69</v>
      </c>
      <c r="K129" s="37" t="s">
        <v>70</v>
      </c>
    </row>
    <row r="130" spans="2:11" x14ac:dyDescent="0.25">
      <c r="B130" s="28">
        <f t="shared" si="1"/>
        <v>120</v>
      </c>
      <c r="C130" s="37">
        <v>15</v>
      </c>
      <c r="D130" s="40">
        <v>26111701</v>
      </c>
      <c r="E130" s="40" t="s">
        <v>134</v>
      </c>
      <c r="F130" s="41" t="s">
        <v>135</v>
      </c>
      <c r="G130" s="37">
        <v>10</v>
      </c>
      <c r="H130" s="37" t="s">
        <v>86</v>
      </c>
      <c r="I130" s="57">
        <v>550000</v>
      </c>
      <c r="J130" s="27" t="s">
        <v>69</v>
      </c>
      <c r="K130" s="37" t="s">
        <v>70</v>
      </c>
    </row>
    <row r="131" spans="2:11" x14ac:dyDescent="0.25">
      <c r="B131" s="28">
        <f t="shared" si="1"/>
        <v>121</v>
      </c>
      <c r="C131" s="37">
        <v>15</v>
      </c>
      <c r="D131" s="40">
        <v>26111704</v>
      </c>
      <c r="E131" s="40" t="s">
        <v>136</v>
      </c>
      <c r="F131" s="41" t="s">
        <v>137</v>
      </c>
      <c r="G131" s="37">
        <v>2</v>
      </c>
      <c r="H131" s="37" t="s">
        <v>86</v>
      </c>
      <c r="I131" s="57">
        <v>1000000</v>
      </c>
      <c r="J131" s="27" t="s">
        <v>69</v>
      </c>
      <c r="K131" s="37" t="s">
        <v>54</v>
      </c>
    </row>
    <row r="132" spans="2:11" x14ac:dyDescent="0.25">
      <c r="B132" s="28">
        <f t="shared" si="1"/>
        <v>122</v>
      </c>
      <c r="C132" s="12">
        <v>15</v>
      </c>
      <c r="D132" s="18">
        <v>39121107</v>
      </c>
      <c r="E132" s="40" t="s">
        <v>136</v>
      </c>
      <c r="F132" s="47" t="s">
        <v>138</v>
      </c>
      <c r="G132" s="12">
        <v>2</v>
      </c>
      <c r="H132" s="37" t="s">
        <v>86</v>
      </c>
      <c r="I132" s="57">
        <v>60000000</v>
      </c>
      <c r="J132" s="27" t="s">
        <v>69</v>
      </c>
      <c r="K132" s="37" t="s">
        <v>54</v>
      </c>
    </row>
    <row r="133" spans="2:11" x14ac:dyDescent="0.25">
      <c r="B133" s="28">
        <f t="shared" si="1"/>
        <v>123</v>
      </c>
      <c r="C133" s="55">
        <v>20</v>
      </c>
      <c r="D133" s="74">
        <v>76121501</v>
      </c>
      <c r="E133" s="63" t="s">
        <v>328</v>
      </c>
      <c r="F133" s="56" t="s">
        <v>310</v>
      </c>
      <c r="G133" s="55">
        <v>1</v>
      </c>
      <c r="H133" s="55" t="s">
        <v>86</v>
      </c>
      <c r="I133" s="57">
        <v>750000</v>
      </c>
      <c r="J133" s="55" t="s">
        <v>61</v>
      </c>
      <c r="K133" s="55" t="s">
        <v>52</v>
      </c>
    </row>
    <row r="134" spans="2:11" x14ac:dyDescent="0.25">
      <c r="B134" s="28">
        <f t="shared" si="1"/>
        <v>124</v>
      </c>
      <c r="C134" s="55">
        <v>20</v>
      </c>
      <c r="D134" s="55">
        <v>43231512</v>
      </c>
      <c r="E134" s="55" t="s">
        <v>144</v>
      </c>
      <c r="F134" s="56" t="s">
        <v>194</v>
      </c>
      <c r="G134" s="55">
        <v>1</v>
      </c>
      <c r="H134" s="55" t="s">
        <v>86</v>
      </c>
      <c r="I134" s="57">
        <v>1600000</v>
      </c>
      <c r="J134" s="55" t="s">
        <v>61</v>
      </c>
      <c r="K134" s="55" t="s">
        <v>52</v>
      </c>
    </row>
    <row r="135" spans="2:11" x14ac:dyDescent="0.25">
      <c r="B135" s="28">
        <f t="shared" si="1"/>
        <v>125</v>
      </c>
      <c r="C135" s="55">
        <v>20</v>
      </c>
      <c r="D135" s="28">
        <v>43231512</v>
      </c>
      <c r="E135" s="28" t="s">
        <v>144</v>
      </c>
      <c r="F135" s="52" t="s">
        <v>195</v>
      </c>
      <c r="G135" s="28">
        <v>4</v>
      </c>
      <c r="H135" s="28" t="s">
        <v>86</v>
      </c>
      <c r="I135" s="58">
        <v>500000</v>
      </c>
      <c r="J135" s="55" t="s">
        <v>61</v>
      </c>
      <c r="K135" s="28" t="s">
        <v>53</v>
      </c>
    </row>
    <row r="136" spans="2:11" x14ac:dyDescent="0.25">
      <c r="B136" s="28">
        <f t="shared" si="1"/>
        <v>126</v>
      </c>
      <c r="C136" s="55">
        <v>20</v>
      </c>
      <c r="D136" s="18">
        <v>81101502</v>
      </c>
      <c r="E136" s="18" t="s">
        <v>196</v>
      </c>
      <c r="F136" s="5" t="s">
        <v>197</v>
      </c>
      <c r="G136" s="28">
        <v>1</v>
      </c>
      <c r="H136" s="28" t="s">
        <v>86</v>
      </c>
      <c r="I136" s="58">
        <v>500000</v>
      </c>
      <c r="J136" s="55" t="s">
        <v>61</v>
      </c>
      <c r="K136" s="28" t="s">
        <v>52</v>
      </c>
    </row>
    <row r="137" spans="2:11" x14ac:dyDescent="0.25">
      <c r="B137" s="28">
        <f t="shared" si="1"/>
        <v>127</v>
      </c>
      <c r="C137" s="55">
        <v>20</v>
      </c>
      <c r="D137" s="18">
        <v>43232304</v>
      </c>
      <c r="E137" s="18" t="s">
        <v>158</v>
      </c>
      <c r="F137" s="5" t="s">
        <v>198</v>
      </c>
      <c r="G137" s="28">
        <v>1</v>
      </c>
      <c r="H137" s="28" t="s">
        <v>86</v>
      </c>
      <c r="I137" s="58">
        <v>3200000</v>
      </c>
      <c r="J137" s="55" t="s">
        <v>61</v>
      </c>
      <c r="K137" s="28" t="s">
        <v>52</v>
      </c>
    </row>
    <row r="138" spans="2:11" x14ac:dyDescent="0.25">
      <c r="B138" s="28">
        <f t="shared" si="1"/>
        <v>128</v>
      </c>
      <c r="C138" s="55">
        <v>20</v>
      </c>
      <c r="D138" s="28">
        <v>83101605</v>
      </c>
      <c r="E138" s="53" t="s">
        <v>208</v>
      </c>
      <c r="F138" s="5" t="s">
        <v>200</v>
      </c>
      <c r="G138" s="28">
        <v>1</v>
      </c>
      <c r="H138" s="28" t="s">
        <v>86</v>
      </c>
      <c r="I138" s="58">
        <v>350000</v>
      </c>
      <c r="J138" s="55" t="s">
        <v>61</v>
      </c>
      <c r="K138" s="28" t="s">
        <v>70</v>
      </c>
    </row>
    <row r="139" spans="2:11" x14ac:dyDescent="0.25">
      <c r="B139" s="28">
        <f t="shared" si="1"/>
        <v>129</v>
      </c>
      <c r="C139" s="55">
        <v>20</v>
      </c>
      <c r="D139" s="18">
        <v>76111604</v>
      </c>
      <c r="E139" s="18" t="s">
        <v>199</v>
      </c>
      <c r="F139" s="5" t="s">
        <v>201</v>
      </c>
      <c r="G139" s="28">
        <v>1</v>
      </c>
      <c r="H139" s="28" t="s">
        <v>86</v>
      </c>
      <c r="I139" s="58">
        <v>1650000</v>
      </c>
      <c r="J139" s="55" t="s">
        <v>61</v>
      </c>
      <c r="K139" s="28" t="s">
        <v>88</v>
      </c>
    </row>
    <row r="140" spans="2:11" x14ac:dyDescent="0.25">
      <c r="B140" s="28">
        <f t="shared" si="1"/>
        <v>130</v>
      </c>
      <c r="C140" s="55">
        <v>20</v>
      </c>
      <c r="D140" s="18">
        <v>82151599</v>
      </c>
      <c r="E140" s="18" t="s">
        <v>23</v>
      </c>
      <c r="F140" s="5" t="s">
        <v>202</v>
      </c>
      <c r="G140" s="18">
        <v>2</v>
      </c>
      <c r="H140" s="18" t="s">
        <v>86</v>
      </c>
      <c r="I140" s="59">
        <v>13250000</v>
      </c>
      <c r="J140" s="55" t="s">
        <v>61</v>
      </c>
      <c r="K140" s="28" t="s">
        <v>88</v>
      </c>
    </row>
    <row r="141" spans="2:11" x14ac:dyDescent="0.25">
      <c r="B141" s="28">
        <f t="shared" ref="B141:B204" si="2">+B140+1</f>
        <v>131</v>
      </c>
      <c r="C141" s="55">
        <v>20</v>
      </c>
      <c r="D141" s="28">
        <v>81141504</v>
      </c>
      <c r="E141" s="53" t="s">
        <v>75</v>
      </c>
      <c r="F141" s="52" t="s">
        <v>203</v>
      </c>
      <c r="G141" s="28">
        <v>4</v>
      </c>
      <c r="H141" s="28" t="s">
        <v>86</v>
      </c>
      <c r="I141" s="58">
        <v>472000</v>
      </c>
      <c r="J141" s="55" t="s">
        <v>61</v>
      </c>
      <c r="K141" s="28" t="s">
        <v>53</v>
      </c>
    </row>
    <row r="142" spans="2:11" x14ac:dyDescent="0.25">
      <c r="B142" s="28">
        <f t="shared" si="2"/>
        <v>132</v>
      </c>
      <c r="C142" s="55">
        <v>20</v>
      </c>
      <c r="D142" s="28">
        <v>81141504</v>
      </c>
      <c r="E142" s="53" t="s">
        <v>75</v>
      </c>
      <c r="F142" s="52" t="s">
        <v>204</v>
      </c>
      <c r="G142" s="28">
        <v>4</v>
      </c>
      <c r="H142" s="28" t="s">
        <v>86</v>
      </c>
      <c r="I142" s="58">
        <v>560000</v>
      </c>
      <c r="J142" s="55" t="s">
        <v>61</v>
      </c>
      <c r="K142" s="28" t="s">
        <v>53</v>
      </c>
    </row>
    <row r="143" spans="2:11" x14ac:dyDescent="0.25">
      <c r="B143" s="28">
        <f t="shared" si="2"/>
        <v>133</v>
      </c>
      <c r="C143" s="55">
        <v>20</v>
      </c>
      <c r="D143" s="28">
        <v>81141504</v>
      </c>
      <c r="E143" s="53" t="s">
        <v>75</v>
      </c>
      <c r="F143" s="52" t="s">
        <v>205</v>
      </c>
      <c r="G143" s="28">
        <v>2</v>
      </c>
      <c r="H143" s="28" t="s">
        <v>86</v>
      </c>
      <c r="I143" s="58">
        <v>308000</v>
      </c>
      <c r="J143" s="55" t="s">
        <v>61</v>
      </c>
      <c r="K143" s="28" t="s">
        <v>53</v>
      </c>
    </row>
    <row r="144" spans="2:11" x14ac:dyDescent="0.25">
      <c r="B144" s="28">
        <f t="shared" si="2"/>
        <v>134</v>
      </c>
      <c r="C144" s="55">
        <v>20</v>
      </c>
      <c r="D144" s="28">
        <v>81141504</v>
      </c>
      <c r="E144" s="53" t="s">
        <v>75</v>
      </c>
      <c r="F144" s="52" t="s">
        <v>206</v>
      </c>
      <c r="G144" s="28">
        <v>2</v>
      </c>
      <c r="H144" s="28" t="s">
        <v>86</v>
      </c>
      <c r="I144" s="58">
        <v>294000</v>
      </c>
      <c r="J144" s="55" t="s">
        <v>61</v>
      </c>
      <c r="K144" s="28" t="s">
        <v>53</v>
      </c>
    </row>
    <row r="145" spans="2:11" x14ac:dyDescent="0.25">
      <c r="B145" s="28">
        <f t="shared" si="2"/>
        <v>135</v>
      </c>
      <c r="C145" s="55">
        <v>20</v>
      </c>
      <c r="D145" s="18">
        <v>82151509</v>
      </c>
      <c r="E145" s="18" t="s">
        <v>75</v>
      </c>
      <c r="F145" s="5" t="s">
        <v>207</v>
      </c>
      <c r="G145" s="18">
        <v>1</v>
      </c>
      <c r="H145" s="18" t="s">
        <v>86</v>
      </c>
      <c r="I145" s="59">
        <v>13000000</v>
      </c>
      <c r="J145" s="55" t="s">
        <v>61</v>
      </c>
      <c r="K145" s="28" t="s">
        <v>52</v>
      </c>
    </row>
    <row r="146" spans="2:11" ht="25.5" x14ac:dyDescent="0.25">
      <c r="B146" s="28">
        <f t="shared" si="2"/>
        <v>136</v>
      </c>
      <c r="C146" s="55">
        <v>20</v>
      </c>
      <c r="D146" s="60">
        <v>15121597</v>
      </c>
      <c r="E146" s="28" t="s">
        <v>208</v>
      </c>
      <c r="F146" s="61" t="s">
        <v>209</v>
      </c>
      <c r="G146" s="28">
        <v>20</v>
      </c>
      <c r="H146" s="28" t="s">
        <v>86</v>
      </c>
      <c r="I146" s="58">
        <v>90000</v>
      </c>
      <c r="J146" s="55" t="s">
        <v>61</v>
      </c>
      <c r="K146" s="28" t="s">
        <v>53</v>
      </c>
    </row>
    <row r="147" spans="2:11" x14ac:dyDescent="0.25">
      <c r="B147" s="28">
        <f t="shared" si="2"/>
        <v>137</v>
      </c>
      <c r="C147" s="55">
        <v>20</v>
      </c>
      <c r="D147" s="60">
        <v>15121902</v>
      </c>
      <c r="E147" s="27" t="s">
        <v>208</v>
      </c>
      <c r="F147" s="61" t="s">
        <v>210</v>
      </c>
      <c r="G147" s="28">
        <v>10</v>
      </c>
      <c r="H147" s="28" t="s">
        <v>86</v>
      </c>
      <c r="I147" s="58">
        <v>85000</v>
      </c>
      <c r="J147" s="55" t="s">
        <v>61</v>
      </c>
      <c r="K147" s="28" t="s">
        <v>53</v>
      </c>
    </row>
    <row r="148" spans="2:11" x14ac:dyDescent="0.25">
      <c r="B148" s="28">
        <f t="shared" si="2"/>
        <v>138</v>
      </c>
      <c r="C148" s="55">
        <v>20</v>
      </c>
      <c r="D148" s="28">
        <v>12171605</v>
      </c>
      <c r="E148" s="28" t="s">
        <v>78</v>
      </c>
      <c r="F148" s="52" t="s">
        <v>211</v>
      </c>
      <c r="G148" s="28">
        <v>5</v>
      </c>
      <c r="H148" s="28" t="s">
        <v>212</v>
      </c>
      <c r="I148" s="58">
        <v>30182.75</v>
      </c>
      <c r="J148" s="55" t="s">
        <v>61</v>
      </c>
      <c r="K148" s="28" t="s">
        <v>53</v>
      </c>
    </row>
    <row r="149" spans="2:11" x14ac:dyDescent="0.25">
      <c r="B149" s="28">
        <f t="shared" si="2"/>
        <v>139</v>
      </c>
      <c r="C149" s="55">
        <v>20</v>
      </c>
      <c r="D149" s="28">
        <v>12171605</v>
      </c>
      <c r="E149" s="28" t="s">
        <v>78</v>
      </c>
      <c r="F149" s="52" t="s">
        <v>213</v>
      </c>
      <c r="G149" s="28">
        <v>5</v>
      </c>
      <c r="H149" s="28" t="s">
        <v>212</v>
      </c>
      <c r="I149" s="58">
        <v>291559.25</v>
      </c>
      <c r="J149" s="55" t="s">
        <v>61</v>
      </c>
      <c r="K149" s="28" t="s">
        <v>53</v>
      </c>
    </row>
    <row r="150" spans="2:11" x14ac:dyDescent="0.25">
      <c r="B150" s="28">
        <f t="shared" si="2"/>
        <v>140</v>
      </c>
      <c r="C150" s="55">
        <v>20</v>
      </c>
      <c r="D150" s="28">
        <v>12171605</v>
      </c>
      <c r="E150" s="28" t="s">
        <v>78</v>
      </c>
      <c r="F150" s="52" t="s">
        <v>214</v>
      </c>
      <c r="G150" s="28">
        <v>5</v>
      </c>
      <c r="H150" s="28" t="s">
        <v>212</v>
      </c>
      <c r="I150" s="58">
        <v>382418.7</v>
      </c>
      <c r="J150" s="55" t="s">
        <v>61</v>
      </c>
      <c r="K150" s="28" t="s">
        <v>53</v>
      </c>
    </row>
    <row r="151" spans="2:11" x14ac:dyDescent="0.25">
      <c r="B151" s="28">
        <f t="shared" si="2"/>
        <v>141</v>
      </c>
      <c r="C151" s="55">
        <v>20</v>
      </c>
      <c r="D151" s="28">
        <v>12171605</v>
      </c>
      <c r="E151" s="28" t="s">
        <v>78</v>
      </c>
      <c r="F151" s="52" t="s">
        <v>215</v>
      </c>
      <c r="G151" s="28">
        <v>5</v>
      </c>
      <c r="H151" s="28" t="s">
        <v>212</v>
      </c>
      <c r="I151" s="58">
        <v>416024.25</v>
      </c>
      <c r="J151" s="55" t="s">
        <v>61</v>
      </c>
      <c r="K151" s="28" t="s">
        <v>53</v>
      </c>
    </row>
    <row r="152" spans="2:11" x14ac:dyDescent="0.25">
      <c r="B152" s="28">
        <f t="shared" si="2"/>
        <v>142</v>
      </c>
      <c r="C152" s="55">
        <v>20</v>
      </c>
      <c r="D152" s="28">
        <v>12171605</v>
      </c>
      <c r="E152" s="28" t="s">
        <v>78</v>
      </c>
      <c r="F152" s="52" t="s">
        <v>216</v>
      </c>
      <c r="G152" s="28">
        <v>5</v>
      </c>
      <c r="H152" s="28" t="s">
        <v>212</v>
      </c>
      <c r="I152" s="58">
        <v>54141.3</v>
      </c>
      <c r="J152" s="55" t="s">
        <v>61</v>
      </c>
      <c r="K152" s="28" t="s">
        <v>53</v>
      </c>
    </row>
    <row r="153" spans="2:11" x14ac:dyDescent="0.25">
      <c r="B153" s="28">
        <f t="shared" si="2"/>
        <v>143</v>
      </c>
      <c r="C153" s="55">
        <v>20</v>
      </c>
      <c r="D153" s="28">
        <v>12171605</v>
      </c>
      <c r="E153" s="28" t="s">
        <v>78</v>
      </c>
      <c r="F153" s="52" t="s">
        <v>217</v>
      </c>
      <c r="G153" s="28">
        <v>5</v>
      </c>
      <c r="H153" s="28" t="s">
        <v>212</v>
      </c>
      <c r="I153" s="58">
        <v>32360.9</v>
      </c>
      <c r="J153" s="55" t="s">
        <v>61</v>
      </c>
      <c r="K153" s="28" t="s">
        <v>53</v>
      </c>
    </row>
    <row r="154" spans="2:11" x14ac:dyDescent="0.25">
      <c r="B154" s="28">
        <f t="shared" si="2"/>
        <v>144</v>
      </c>
      <c r="C154" s="55">
        <v>20</v>
      </c>
      <c r="D154" s="28">
        <v>12171605</v>
      </c>
      <c r="E154" s="28" t="s">
        <v>78</v>
      </c>
      <c r="F154" s="52" t="s">
        <v>218</v>
      </c>
      <c r="G154" s="28">
        <v>5</v>
      </c>
      <c r="H154" s="28" t="s">
        <v>212</v>
      </c>
      <c r="I154" s="58">
        <v>27693.45</v>
      </c>
      <c r="J154" s="55" t="s">
        <v>61</v>
      </c>
      <c r="K154" s="28" t="s">
        <v>53</v>
      </c>
    </row>
    <row r="155" spans="2:11" x14ac:dyDescent="0.25">
      <c r="B155" s="28">
        <f t="shared" si="2"/>
        <v>145</v>
      </c>
      <c r="C155" s="55">
        <v>20</v>
      </c>
      <c r="D155" s="28">
        <v>12171605</v>
      </c>
      <c r="E155" s="28" t="s">
        <v>78</v>
      </c>
      <c r="F155" s="52" t="s">
        <v>219</v>
      </c>
      <c r="G155" s="28">
        <v>5</v>
      </c>
      <c r="H155" s="28" t="s">
        <v>212</v>
      </c>
      <c r="I155" s="58">
        <v>35472.550000000003</v>
      </c>
      <c r="J155" s="55" t="s">
        <v>61</v>
      </c>
      <c r="K155" s="28" t="s">
        <v>53</v>
      </c>
    </row>
    <row r="156" spans="2:11" x14ac:dyDescent="0.25">
      <c r="B156" s="28">
        <f t="shared" si="2"/>
        <v>146</v>
      </c>
      <c r="C156" s="55">
        <v>20</v>
      </c>
      <c r="D156" s="28">
        <v>12171605</v>
      </c>
      <c r="E156" s="28" t="s">
        <v>78</v>
      </c>
      <c r="F156" s="52" t="s">
        <v>220</v>
      </c>
      <c r="G156" s="28">
        <v>5</v>
      </c>
      <c r="H156" s="28" t="s">
        <v>212</v>
      </c>
      <c r="I156" s="58">
        <v>30182.75</v>
      </c>
      <c r="J156" s="55" t="s">
        <v>61</v>
      </c>
      <c r="K156" s="28" t="s">
        <v>53</v>
      </c>
    </row>
    <row r="157" spans="2:11" x14ac:dyDescent="0.25">
      <c r="B157" s="28">
        <f t="shared" si="2"/>
        <v>147</v>
      </c>
      <c r="C157" s="55">
        <v>20</v>
      </c>
      <c r="D157" s="28">
        <v>12171605</v>
      </c>
      <c r="E157" s="28" t="s">
        <v>78</v>
      </c>
      <c r="F157" s="52" t="s">
        <v>221</v>
      </c>
      <c r="G157" s="28">
        <v>5</v>
      </c>
      <c r="H157" s="28" t="s">
        <v>212</v>
      </c>
      <c r="I157" s="58">
        <v>72812.05</v>
      </c>
      <c r="J157" s="55" t="s">
        <v>61</v>
      </c>
      <c r="K157" s="28" t="s">
        <v>53</v>
      </c>
    </row>
    <row r="158" spans="2:11" x14ac:dyDescent="0.25">
      <c r="B158" s="28">
        <f t="shared" si="2"/>
        <v>148</v>
      </c>
      <c r="C158" s="55">
        <v>20</v>
      </c>
      <c r="D158" s="28">
        <v>12171605</v>
      </c>
      <c r="E158" s="28" t="s">
        <v>78</v>
      </c>
      <c r="F158" s="52" t="s">
        <v>222</v>
      </c>
      <c r="G158" s="28">
        <v>5</v>
      </c>
      <c r="H158" s="28" t="s">
        <v>212</v>
      </c>
      <c r="I158" s="58">
        <v>39517.65</v>
      </c>
      <c r="J158" s="55" t="s">
        <v>61</v>
      </c>
      <c r="K158" s="28" t="s">
        <v>53</v>
      </c>
    </row>
    <row r="159" spans="2:11" x14ac:dyDescent="0.25">
      <c r="B159" s="28">
        <f t="shared" si="2"/>
        <v>149</v>
      </c>
      <c r="C159" s="55">
        <v>20</v>
      </c>
      <c r="D159" s="28">
        <v>12171605</v>
      </c>
      <c r="E159" s="28" t="s">
        <v>78</v>
      </c>
      <c r="F159" s="52" t="s">
        <v>223</v>
      </c>
      <c r="G159" s="28">
        <v>5</v>
      </c>
      <c r="H159" s="28" t="s">
        <v>212</v>
      </c>
      <c r="I159" s="58">
        <v>264488.15000000002</v>
      </c>
      <c r="J159" s="55" t="s">
        <v>61</v>
      </c>
      <c r="K159" s="28" t="s">
        <v>53</v>
      </c>
    </row>
    <row r="160" spans="2:11" x14ac:dyDescent="0.25">
      <c r="B160" s="28">
        <f t="shared" si="2"/>
        <v>150</v>
      </c>
      <c r="C160" s="55">
        <v>20</v>
      </c>
      <c r="D160" s="28">
        <v>12171605</v>
      </c>
      <c r="E160" s="28" t="s">
        <v>78</v>
      </c>
      <c r="F160" s="52" t="s">
        <v>224</v>
      </c>
      <c r="G160" s="28">
        <v>5</v>
      </c>
      <c r="H160" s="28" t="s">
        <v>212</v>
      </c>
      <c r="I160" s="58">
        <v>46674.400000000001</v>
      </c>
      <c r="J160" s="55" t="s">
        <v>61</v>
      </c>
      <c r="K160" s="28" t="s">
        <v>53</v>
      </c>
    </row>
    <row r="161" spans="2:11" x14ac:dyDescent="0.25">
      <c r="B161" s="28">
        <f t="shared" si="2"/>
        <v>151</v>
      </c>
      <c r="C161" s="55">
        <v>20</v>
      </c>
      <c r="D161" s="28">
        <v>12171605</v>
      </c>
      <c r="E161" s="28" t="s">
        <v>78</v>
      </c>
      <c r="F161" s="52" t="s">
        <v>225</v>
      </c>
      <c r="G161" s="28">
        <v>5</v>
      </c>
      <c r="H161" s="28" t="s">
        <v>212</v>
      </c>
      <c r="I161" s="58">
        <v>57253.9</v>
      </c>
      <c r="J161" s="55" t="s">
        <v>61</v>
      </c>
      <c r="K161" s="28" t="s">
        <v>53</v>
      </c>
    </row>
    <row r="162" spans="2:11" x14ac:dyDescent="0.25">
      <c r="B162" s="28">
        <f t="shared" si="2"/>
        <v>152</v>
      </c>
      <c r="C162" s="55">
        <v>20</v>
      </c>
      <c r="D162" s="28">
        <v>12171605</v>
      </c>
      <c r="E162" s="28" t="s">
        <v>78</v>
      </c>
      <c r="F162" s="52" t="s">
        <v>226</v>
      </c>
      <c r="G162" s="28">
        <v>5</v>
      </c>
      <c r="H162" s="28" t="s">
        <v>212</v>
      </c>
      <c r="I162" s="58">
        <v>160559.85</v>
      </c>
      <c r="J162" s="55" t="s">
        <v>61</v>
      </c>
      <c r="K162" s="28" t="s">
        <v>53</v>
      </c>
    </row>
    <row r="163" spans="2:11" x14ac:dyDescent="0.25">
      <c r="B163" s="28">
        <f t="shared" si="2"/>
        <v>153</v>
      </c>
      <c r="C163" s="55">
        <v>20</v>
      </c>
      <c r="D163" s="28">
        <v>12171605</v>
      </c>
      <c r="E163" s="28" t="s">
        <v>78</v>
      </c>
      <c r="F163" s="52" t="s">
        <v>227</v>
      </c>
      <c r="G163" s="28">
        <v>5</v>
      </c>
      <c r="H163" s="28" t="s">
        <v>212</v>
      </c>
      <c r="I163" s="58">
        <v>28626.95</v>
      </c>
      <c r="J163" s="55" t="s">
        <v>61</v>
      </c>
      <c r="K163" s="28" t="s">
        <v>53</v>
      </c>
    </row>
    <row r="164" spans="2:11" x14ac:dyDescent="0.25">
      <c r="B164" s="28">
        <f t="shared" si="2"/>
        <v>154</v>
      </c>
      <c r="C164" s="55">
        <v>20</v>
      </c>
      <c r="D164" s="28">
        <v>12171605</v>
      </c>
      <c r="E164" s="28" t="s">
        <v>78</v>
      </c>
      <c r="F164" s="52" t="s">
        <v>228</v>
      </c>
      <c r="G164" s="28">
        <v>5</v>
      </c>
      <c r="H164" s="28" t="s">
        <v>212</v>
      </c>
      <c r="I164" s="58">
        <v>60987.85</v>
      </c>
      <c r="J164" s="55" t="s">
        <v>61</v>
      </c>
      <c r="K164" s="28" t="s">
        <v>53</v>
      </c>
    </row>
    <row r="165" spans="2:11" x14ac:dyDescent="0.25">
      <c r="B165" s="28">
        <f t="shared" si="2"/>
        <v>155</v>
      </c>
      <c r="C165" s="55">
        <v>20</v>
      </c>
      <c r="D165" s="28">
        <v>12171605</v>
      </c>
      <c r="E165" s="28" t="s">
        <v>78</v>
      </c>
      <c r="F165" s="52" t="s">
        <v>229</v>
      </c>
      <c r="G165" s="28">
        <v>5</v>
      </c>
      <c r="H165" s="28" t="s">
        <v>212</v>
      </c>
      <c r="I165" s="58">
        <v>45740.9</v>
      </c>
      <c r="J165" s="55" t="s">
        <v>61</v>
      </c>
      <c r="K165" s="28" t="s">
        <v>53</v>
      </c>
    </row>
    <row r="166" spans="2:11" x14ac:dyDescent="0.25">
      <c r="B166" s="28">
        <f t="shared" si="2"/>
        <v>156</v>
      </c>
      <c r="C166" s="55">
        <v>20</v>
      </c>
      <c r="D166" s="18">
        <v>12171703</v>
      </c>
      <c r="E166" s="18" t="s">
        <v>78</v>
      </c>
      <c r="F166" s="5" t="s">
        <v>230</v>
      </c>
      <c r="G166" s="18" t="s">
        <v>231</v>
      </c>
      <c r="H166" s="18" t="s">
        <v>86</v>
      </c>
      <c r="I166" s="59">
        <v>2400000</v>
      </c>
      <c r="J166" s="55" t="s">
        <v>61</v>
      </c>
      <c r="K166" s="28" t="s">
        <v>232</v>
      </c>
    </row>
    <row r="167" spans="2:11" x14ac:dyDescent="0.25">
      <c r="B167" s="28">
        <f t="shared" si="2"/>
        <v>157</v>
      </c>
      <c r="C167" s="55">
        <v>20</v>
      </c>
      <c r="D167" s="28">
        <v>31201616</v>
      </c>
      <c r="E167" s="53" t="s">
        <v>115</v>
      </c>
      <c r="F167" s="52" t="s">
        <v>233</v>
      </c>
      <c r="G167" s="28">
        <v>1</v>
      </c>
      <c r="H167" s="28" t="s">
        <v>86</v>
      </c>
      <c r="I167" s="62">
        <v>100000</v>
      </c>
      <c r="J167" s="55" t="s">
        <v>61</v>
      </c>
      <c r="K167" s="28" t="s">
        <v>53</v>
      </c>
    </row>
    <row r="168" spans="2:11" x14ac:dyDescent="0.25">
      <c r="B168" s="28">
        <f t="shared" si="2"/>
        <v>158</v>
      </c>
      <c r="C168" s="55">
        <v>20</v>
      </c>
      <c r="D168" s="18">
        <v>10191509</v>
      </c>
      <c r="E168" s="28" t="s">
        <v>81</v>
      </c>
      <c r="F168" s="5" t="s">
        <v>234</v>
      </c>
      <c r="G168" s="18">
        <v>20</v>
      </c>
      <c r="H168" s="18" t="s">
        <v>86</v>
      </c>
      <c r="I168" s="59">
        <v>1000000</v>
      </c>
      <c r="J168" s="55" t="s">
        <v>61</v>
      </c>
      <c r="K168" s="18" t="s">
        <v>52</v>
      </c>
    </row>
    <row r="169" spans="2:11" x14ac:dyDescent="0.25">
      <c r="B169" s="28">
        <f t="shared" si="2"/>
        <v>159</v>
      </c>
      <c r="C169" s="55">
        <v>20</v>
      </c>
      <c r="D169" s="28">
        <v>30191502</v>
      </c>
      <c r="E169" s="28" t="s">
        <v>84</v>
      </c>
      <c r="F169" s="52" t="s">
        <v>235</v>
      </c>
      <c r="G169" s="28">
        <v>2</v>
      </c>
      <c r="H169" s="28" t="s">
        <v>86</v>
      </c>
      <c r="I169" s="58">
        <v>363769.59999999998</v>
      </c>
      <c r="J169" s="55" t="s">
        <v>61</v>
      </c>
      <c r="K169" s="28" t="s">
        <v>52</v>
      </c>
    </row>
    <row r="170" spans="2:11" x14ac:dyDescent="0.25">
      <c r="B170" s="28">
        <f t="shared" si="2"/>
        <v>160</v>
      </c>
      <c r="C170" s="55">
        <v>20</v>
      </c>
      <c r="D170" s="28">
        <v>30191502</v>
      </c>
      <c r="E170" s="28" t="s">
        <v>84</v>
      </c>
      <c r="F170" s="52" t="s">
        <v>236</v>
      </c>
      <c r="G170" s="28">
        <v>1</v>
      </c>
      <c r="H170" s="28" t="s">
        <v>86</v>
      </c>
      <c r="I170" s="58">
        <v>1692740</v>
      </c>
      <c r="J170" s="55" t="s">
        <v>61</v>
      </c>
      <c r="K170" s="28" t="s">
        <v>52</v>
      </c>
    </row>
    <row r="171" spans="2:11" ht="30" x14ac:dyDescent="0.25">
      <c r="B171" s="28">
        <f t="shared" si="2"/>
        <v>161</v>
      </c>
      <c r="C171" s="55">
        <v>20</v>
      </c>
      <c r="D171" s="28">
        <v>31161509</v>
      </c>
      <c r="E171" s="28" t="s">
        <v>84</v>
      </c>
      <c r="F171" s="52" t="s">
        <v>237</v>
      </c>
      <c r="G171" s="28">
        <v>100000</v>
      </c>
      <c r="H171" s="28" t="s">
        <v>86</v>
      </c>
      <c r="I171" s="58">
        <v>450000</v>
      </c>
      <c r="J171" s="55" t="s">
        <v>61</v>
      </c>
      <c r="K171" s="28" t="s">
        <v>53</v>
      </c>
    </row>
    <row r="172" spans="2:11" x14ac:dyDescent="0.25">
      <c r="B172" s="28">
        <f t="shared" si="2"/>
        <v>162</v>
      </c>
      <c r="C172" s="55">
        <v>20</v>
      </c>
      <c r="D172" s="28">
        <v>30102305</v>
      </c>
      <c r="E172" s="28" t="s">
        <v>84</v>
      </c>
      <c r="F172" s="52" t="s">
        <v>238</v>
      </c>
      <c r="G172" s="28">
        <v>10</v>
      </c>
      <c r="H172" s="28" t="s">
        <v>86</v>
      </c>
      <c r="I172" s="58">
        <v>50000</v>
      </c>
      <c r="J172" s="55" t="s">
        <v>61</v>
      </c>
      <c r="K172" s="28" t="s">
        <v>52</v>
      </c>
    </row>
    <row r="173" spans="2:11" x14ac:dyDescent="0.25">
      <c r="B173" s="28">
        <f t="shared" si="2"/>
        <v>163</v>
      </c>
      <c r="C173" s="55">
        <v>20</v>
      </c>
      <c r="D173" s="18">
        <v>30101605</v>
      </c>
      <c r="E173" s="18" t="s">
        <v>84</v>
      </c>
      <c r="F173" s="5" t="s">
        <v>239</v>
      </c>
      <c r="G173" s="28">
        <v>5</v>
      </c>
      <c r="H173" s="28" t="s">
        <v>86</v>
      </c>
      <c r="I173" s="58">
        <v>75000</v>
      </c>
      <c r="J173" s="55" t="s">
        <v>61</v>
      </c>
      <c r="K173" s="28" t="s">
        <v>53</v>
      </c>
    </row>
    <row r="174" spans="2:11" x14ac:dyDescent="0.25">
      <c r="B174" s="28">
        <f t="shared" si="2"/>
        <v>164</v>
      </c>
      <c r="C174" s="55">
        <v>20</v>
      </c>
      <c r="D174" s="18">
        <v>30102005</v>
      </c>
      <c r="E174" s="18" t="s">
        <v>84</v>
      </c>
      <c r="F174" s="5" t="s">
        <v>240</v>
      </c>
      <c r="G174" s="28">
        <v>2</v>
      </c>
      <c r="H174" s="28" t="s">
        <v>86</v>
      </c>
      <c r="I174" s="58">
        <v>125000</v>
      </c>
      <c r="J174" s="55" t="s">
        <v>61</v>
      </c>
      <c r="K174" s="28" t="s">
        <v>53</v>
      </c>
    </row>
    <row r="175" spans="2:11" x14ac:dyDescent="0.25">
      <c r="B175" s="28">
        <f t="shared" si="2"/>
        <v>165</v>
      </c>
      <c r="C175" s="55">
        <v>20</v>
      </c>
      <c r="D175" s="18">
        <v>30102003</v>
      </c>
      <c r="E175" s="18" t="s">
        <v>84</v>
      </c>
      <c r="F175" s="5" t="s">
        <v>241</v>
      </c>
      <c r="G175" s="28">
        <v>2</v>
      </c>
      <c r="H175" s="28" t="s">
        <v>86</v>
      </c>
      <c r="I175" s="58">
        <v>150000</v>
      </c>
      <c r="J175" s="55" t="s">
        <v>61</v>
      </c>
      <c r="K175" s="28" t="s">
        <v>52</v>
      </c>
    </row>
    <row r="176" spans="2:11" x14ac:dyDescent="0.25">
      <c r="B176" s="28">
        <f t="shared" si="2"/>
        <v>166</v>
      </c>
      <c r="C176" s="55">
        <v>20</v>
      </c>
      <c r="D176" s="18">
        <v>30101603</v>
      </c>
      <c r="E176" s="18" t="s">
        <v>84</v>
      </c>
      <c r="F176" s="5" t="s">
        <v>242</v>
      </c>
      <c r="G176" s="28">
        <v>6</v>
      </c>
      <c r="H176" s="28" t="s">
        <v>86</v>
      </c>
      <c r="I176" s="58">
        <v>200000</v>
      </c>
      <c r="J176" s="55" t="s">
        <v>61</v>
      </c>
      <c r="K176" s="28" t="s">
        <v>53</v>
      </c>
    </row>
    <row r="177" spans="2:11" x14ac:dyDescent="0.25">
      <c r="B177" s="28">
        <f t="shared" si="2"/>
        <v>167</v>
      </c>
      <c r="C177" s="55">
        <v>20</v>
      </c>
      <c r="D177" s="28">
        <v>30102203</v>
      </c>
      <c r="E177" s="28" t="s">
        <v>84</v>
      </c>
      <c r="F177" s="52" t="s">
        <v>243</v>
      </c>
      <c r="G177" s="28">
        <v>15</v>
      </c>
      <c r="H177" s="28" t="s">
        <v>86</v>
      </c>
      <c r="I177" s="58">
        <v>115000</v>
      </c>
      <c r="J177" s="55" t="s">
        <v>61</v>
      </c>
      <c r="K177" s="28" t="s">
        <v>53</v>
      </c>
    </row>
    <row r="178" spans="2:11" x14ac:dyDescent="0.25">
      <c r="B178" s="28">
        <f t="shared" si="2"/>
        <v>168</v>
      </c>
      <c r="C178" s="55">
        <v>20</v>
      </c>
      <c r="D178" s="28">
        <v>30101504</v>
      </c>
      <c r="E178" s="28" t="s">
        <v>84</v>
      </c>
      <c r="F178" s="52" t="s">
        <v>244</v>
      </c>
      <c r="G178" s="28">
        <v>5</v>
      </c>
      <c r="H178" s="28" t="s">
        <v>86</v>
      </c>
      <c r="I178" s="58">
        <v>50000</v>
      </c>
      <c r="J178" s="55" t="s">
        <v>61</v>
      </c>
      <c r="K178" s="28" t="s">
        <v>54</v>
      </c>
    </row>
    <row r="179" spans="2:11" x14ac:dyDescent="0.25">
      <c r="B179" s="28">
        <f t="shared" si="2"/>
        <v>169</v>
      </c>
      <c r="C179" s="55">
        <v>20</v>
      </c>
      <c r="D179" s="18">
        <v>31161507</v>
      </c>
      <c r="E179" s="18" t="s">
        <v>84</v>
      </c>
      <c r="F179" s="5" t="s">
        <v>245</v>
      </c>
      <c r="G179" s="18">
        <v>20000</v>
      </c>
      <c r="H179" s="18" t="s">
        <v>86</v>
      </c>
      <c r="I179" s="59">
        <v>75000</v>
      </c>
      <c r="J179" s="55" t="s">
        <v>61</v>
      </c>
      <c r="K179" s="18" t="s">
        <v>54</v>
      </c>
    </row>
    <row r="180" spans="2:11" x14ac:dyDescent="0.25">
      <c r="B180" s="28">
        <f t="shared" si="2"/>
        <v>170</v>
      </c>
      <c r="C180" s="55">
        <v>20</v>
      </c>
      <c r="D180" s="28">
        <v>40182401</v>
      </c>
      <c r="E180" s="28" t="s">
        <v>84</v>
      </c>
      <c r="F180" s="52" t="s">
        <v>246</v>
      </c>
      <c r="G180" s="28">
        <v>2</v>
      </c>
      <c r="H180" s="28" t="s">
        <v>86</v>
      </c>
      <c r="I180" s="58">
        <v>350000</v>
      </c>
      <c r="J180" s="55" t="s">
        <v>61</v>
      </c>
      <c r="K180" s="28" t="s">
        <v>52</v>
      </c>
    </row>
    <row r="181" spans="2:11" x14ac:dyDescent="0.25">
      <c r="B181" s="28">
        <f t="shared" si="2"/>
        <v>171</v>
      </c>
      <c r="C181" s="55">
        <v>20</v>
      </c>
      <c r="D181" s="28">
        <v>30103605</v>
      </c>
      <c r="E181" s="28" t="s">
        <v>95</v>
      </c>
      <c r="F181" s="52" t="s">
        <v>247</v>
      </c>
      <c r="G181" s="28">
        <v>30</v>
      </c>
      <c r="H181" s="28" t="s">
        <v>248</v>
      </c>
      <c r="I181" s="58">
        <v>3000000</v>
      </c>
      <c r="J181" s="55" t="s">
        <v>61</v>
      </c>
      <c r="K181" s="28" t="s">
        <v>55</v>
      </c>
    </row>
    <row r="182" spans="2:11" x14ac:dyDescent="0.25">
      <c r="B182" s="28">
        <f t="shared" si="2"/>
        <v>172</v>
      </c>
      <c r="C182" s="55">
        <v>20</v>
      </c>
      <c r="D182" s="80">
        <v>10191707</v>
      </c>
      <c r="E182" s="53" t="s">
        <v>330</v>
      </c>
      <c r="F182" s="52" t="s">
        <v>249</v>
      </c>
      <c r="G182" s="28">
        <v>1</v>
      </c>
      <c r="H182" s="28" t="s">
        <v>250</v>
      </c>
      <c r="I182" s="58">
        <v>2000000</v>
      </c>
      <c r="J182" s="55" t="s">
        <v>61</v>
      </c>
      <c r="K182" s="28" t="s">
        <v>54</v>
      </c>
    </row>
    <row r="183" spans="2:11" x14ac:dyDescent="0.25">
      <c r="B183" s="28">
        <f t="shared" si="2"/>
        <v>173</v>
      </c>
      <c r="C183" s="55">
        <v>20</v>
      </c>
      <c r="D183" s="28">
        <v>39121402</v>
      </c>
      <c r="E183" s="28" t="s">
        <v>97</v>
      </c>
      <c r="F183" s="52" t="s">
        <v>101</v>
      </c>
      <c r="G183" s="28">
        <v>100</v>
      </c>
      <c r="H183" s="28" t="s">
        <v>86</v>
      </c>
      <c r="I183" s="58">
        <v>550000</v>
      </c>
      <c r="J183" s="55" t="s">
        <v>61</v>
      </c>
      <c r="K183" s="28" t="s">
        <v>54</v>
      </c>
    </row>
    <row r="184" spans="2:11" x14ac:dyDescent="0.25">
      <c r="B184" s="28">
        <f t="shared" si="2"/>
        <v>174</v>
      </c>
      <c r="C184" s="55">
        <v>20</v>
      </c>
      <c r="D184" s="28">
        <v>39121402</v>
      </c>
      <c r="E184" s="28" t="s">
        <v>97</v>
      </c>
      <c r="F184" s="52" t="s">
        <v>102</v>
      </c>
      <c r="G184" s="28">
        <v>100</v>
      </c>
      <c r="H184" s="28" t="s">
        <v>86</v>
      </c>
      <c r="I184" s="58">
        <v>750000</v>
      </c>
      <c r="J184" s="55" t="s">
        <v>61</v>
      </c>
      <c r="K184" s="28" t="s">
        <v>54</v>
      </c>
    </row>
    <row r="185" spans="2:11" x14ac:dyDescent="0.25">
      <c r="B185" s="28">
        <f t="shared" si="2"/>
        <v>175</v>
      </c>
      <c r="C185" s="55">
        <v>20</v>
      </c>
      <c r="D185" s="18">
        <v>40171517</v>
      </c>
      <c r="E185" s="18" t="s">
        <v>97</v>
      </c>
      <c r="F185" s="5" t="s">
        <v>251</v>
      </c>
      <c r="G185" s="18">
        <v>36</v>
      </c>
      <c r="H185" s="18" t="s">
        <v>86</v>
      </c>
      <c r="I185" s="59">
        <v>350000</v>
      </c>
      <c r="J185" s="55" t="s">
        <v>61</v>
      </c>
      <c r="K185" s="18" t="s">
        <v>54</v>
      </c>
    </row>
    <row r="186" spans="2:11" x14ac:dyDescent="0.25">
      <c r="B186" s="28">
        <f t="shared" si="2"/>
        <v>176</v>
      </c>
      <c r="C186" s="55">
        <v>20</v>
      </c>
      <c r="D186" s="18">
        <v>39121409</v>
      </c>
      <c r="E186" s="18" t="s">
        <v>97</v>
      </c>
      <c r="F186" s="5" t="s">
        <v>252</v>
      </c>
      <c r="G186" s="18">
        <v>400</v>
      </c>
      <c r="H186" s="18" t="s">
        <v>86</v>
      </c>
      <c r="I186" s="59">
        <v>750000</v>
      </c>
      <c r="J186" s="55" t="s">
        <v>61</v>
      </c>
      <c r="K186" s="18" t="s">
        <v>55</v>
      </c>
    </row>
    <row r="187" spans="2:11" x14ac:dyDescent="0.25">
      <c r="B187" s="28">
        <f t="shared" si="2"/>
        <v>177</v>
      </c>
      <c r="C187" s="55">
        <v>20</v>
      </c>
      <c r="D187" s="18">
        <v>39122299</v>
      </c>
      <c r="E187" s="18" t="s">
        <v>97</v>
      </c>
      <c r="F187" s="5" t="s">
        <v>253</v>
      </c>
      <c r="G187" s="18">
        <v>50</v>
      </c>
      <c r="H187" s="18" t="s">
        <v>86</v>
      </c>
      <c r="I187" s="59">
        <v>250000</v>
      </c>
      <c r="J187" s="55" t="s">
        <v>61</v>
      </c>
      <c r="K187" s="18" t="s">
        <v>55</v>
      </c>
    </row>
    <row r="188" spans="2:11" x14ac:dyDescent="0.25">
      <c r="B188" s="28">
        <f t="shared" si="2"/>
        <v>178</v>
      </c>
      <c r="C188" s="55">
        <v>20</v>
      </c>
      <c r="D188" s="18">
        <v>39121601</v>
      </c>
      <c r="E188" s="18" t="s">
        <v>97</v>
      </c>
      <c r="F188" s="5" t="s">
        <v>254</v>
      </c>
      <c r="G188" s="18">
        <v>10</v>
      </c>
      <c r="H188" s="18" t="s">
        <v>86</v>
      </c>
      <c r="I188" s="59">
        <v>250000</v>
      </c>
      <c r="J188" s="55" t="s">
        <v>61</v>
      </c>
      <c r="K188" s="18" t="s">
        <v>55</v>
      </c>
    </row>
    <row r="189" spans="2:11" x14ac:dyDescent="0.25">
      <c r="B189" s="28">
        <f t="shared" si="2"/>
        <v>179</v>
      </c>
      <c r="C189" s="55">
        <v>20</v>
      </c>
      <c r="D189" s="18">
        <v>39121434</v>
      </c>
      <c r="E189" s="18" t="s">
        <v>97</v>
      </c>
      <c r="F189" s="5" t="s">
        <v>255</v>
      </c>
      <c r="G189" s="18">
        <v>50</v>
      </c>
      <c r="H189" s="18" t="s">
        <v>86</v>
      </c>
      <c r="I189" s="59">
        <v>300000</v>
      </c>
      <c r="J189" s="55" t="s">
        <v>61</v>
      </c>
      <c r="K189" s="18" t="s">
        <v>54</v>
      </c>
    </row>
    <row r="190" spans="2:11" x14ac:dyDescent="0.25">
      <c r="B190" s="28">
        <f t="shared" si="2"/>
        <v>180</v>
      </c>
      <c r="C190" s="55">
        <v>20</v>
      </c>
      <c r="D190" s="18">
        <v>39131713</v>
      </c>
      <c r="E190" s="18" t="s">
        <v>97</v>
      </c>
      <c r="F190" s="5" t="s">
        <v>256</v>
      </c>
      <c r="G190" s="18">
        <v>20</v>
      </c>
      <c r="H190" s="18" t="s">
        <v>86</v>
      </c>
      <c r="I190" s="59">
        <v>295000</v>
      </c>
      <c r="J190" s="55" t="s">
        <v>61</v>
      </c>
      <c r="K190" s="18" t="s">
        <v>54</v>
      </c>
    </row>
    <row r="191" spans="2:11" ht="45" x14ac:dyDescent="0.25">
      <c r="B191" s="28">
        <f t="shared" si="2"/>
        <v>181</v>
      </c>
      <c r="C191" s="55">
        <v>20</v>
      </c>
      <c r="D191" s="18">
        <v>24112109</v>
      </c>
      <c r="E191" s="18" t="s">
        <v>113</v>
      </c>
      <c r="F191" s="5" t="s">
        <v>257</v>
      </c>
      <c r="G191" s="18">
        <v>1</v>
      </c>
      <c r="H191" s="18" t="s">
        <v>86</v>
      </c>
      <c r="I191" s="59">
        <v>25000</v>
      </c>
      <c r="J191" s="55" t="s">
        <v>61</v>
      </c>
      <c r="K191" s="18" t="s">
        <v>54</v>
      </c>
    </row>
    <row r="192" spans="2:11" x14ac:dyDescent="0.25">
      <c r="B192" s="28">
        <f t="shared" si="2"/>
        <v>182</v>
      </c>
      <c r="C192" s="55">
        <v>20</v>
      </c>
      <c r="D192" s="18">
        <v>30102015</v>
      </c>
      <c r="E192" s="18" t="s">
        <v>113</v>
      </c>
      <c r="F192" s="5" t="s">
        <v>258</v>
      </c>
      <c r="G192" s="18">
        <v>1</v>
      </c>
      <c r="H192" s="18" t="s">
        <v>250</v>
      </c>
      <c r="I192" s="59">
        <v>1200000</v>
      </c>
      <c r="J192" s="55" t="s">
        <v>61</v>
      </c>
      <c r="K192" s="18" t="s">
        <v>54</v>
      </c>
    </row>
    <row r="193" spans="2:11" x14ac:dyDescent="0.25">
      <c r="B193" s="28">
        <f t="shared" si="2"/>
        <v>183</v>
      </c>
      <c r="C193" s="55">
        <v>20</v>
      </c>
      <c r="D193" s="28">
        <v>30151805</v>
      </c>
      <c r="E193" s="53" t="s">
        <v>327</v>
      </c>
      <c r="F193" s="5" t="s">
        <v>259</v>
      </c>
      <c r="G193" s="18">
        <v>1</v>
      </c>
      <c r="H193" s="18" t="s">
        <v>86</v>
      </c>
      <c r="I193" s="59">
        <v>20000</v>
      </c>
      <c r="J193" s="55" t="s">
        <v>61</v>
      </c>
      <c r="K193" s="18" t="s">
        <v>54</v>
      </c>
    </row>
    <row r="194" spans="2:11" x14ac:dyDescent="0.25">
      <c r="B194" s="28">
        <f t="shared" si="2"/>
        <v>184</v>
      </c>
      <c r="C194" s="55">
        <v>20</v>
      </c>
      <c r="D194" s="18">
        <v>30181702</v>
      </c>
      <c r="E194" s="18" t="s">
        <v>115</v>
      </c>
      <c r="F194" s="5" t="s">
        <v>260</v>
      </c>
      <c r="G194" s="18">
        <v>0</v>
      </c>
      <c r="H194" s="18" t="s">
        <v>86</v>
      </c>
      <c r="I194" s="59">
        <v>90000</v>
      </c>
      <c r="J194" s="55" t="s">
        <v>61</v>
      </c>
      <c r="K194" s="18" t="s">
        <v>54</v>
      </c>
    </row>
    <row r="195" spans="2:11" x14ac:dyDescent="0.25">
      <c r="B195" s="28">
        <f t="shared" si="2"/>
        <v>185</v>
      </c>
      <c r="C195" s="55">
        <v>20</v>
      </c>
      <c r="D195" s="18">
        <v>30181702</v>
      </c>
      <c r="E195" s="18" t="s">
        <v>115</v>
      </c>
      <c r="F195" s="5" t="s">
        <v>261</v>
      </c>
      <c r="G195" s="18">
        <v>3</v>
      </c>
      <c r="H195" s="18" t="s">
        <v>86</v>
      </c>
      <c r="I195" s="59">
        <v>40680</v>
      </c>
      <c r="J195" s="55" t="s">
        <v>61</v>
      </c>
      <c r="K195" s="18" t="s">
        <v>53</v>
      </c>
    </row>
    <row r="196" spans="2:11" x14ac:dyDescent="0.25">
      <c r="B196" s="28">
        <f t="shared" si="2"/>
        <v>186</v>
      </c>
      <c r="C196" s="55">
        <v>20</v>
      </c>
      <c r="D196" s="18">
        <v>30181515</v>
      </c>
      <c r="E196" s="18" t="s">
        <v>115</v>
      </c>
      <c r="F196" s="5" t="s">
        <v>262</v>
      </c>
      <c r="G196" s="18">
        <v>2</v>
      </c>
      <c r="H196" s="18" t="s">
        <v>86</v>
      </c>
      <c r="I196" s="59">
        <v>16599.7</v>
      </c>
      <c r="J196" s="55" t="s">
        <v>61</v>
      </c>
      <c r="K196" s="18" t="s">
        <v>54</v>
      </c>
    </row>
    <row r="197" spans="2:11" x14ac:dyDescent="0.25">
      <c r="B197" s="28">
        <f t="shared" si="2"/>
        <v>187</v>
      </c>
      <c r="C197" s="55">
        <v>20</v>
      </c>
      <c r="D197" s="18">
        <v>30181515</v>
      </c>
      <c r="E197" s="18" t="s">
        <v>115</v>
      </c>
      <c r="F197" s="5" t="s">
        <v>263</v>
      </c>
      <c r="G197" s="18">
        <v>5</v>
      </c>
      <c r="H197" s="18" t="s">
        <v>86</v>
      </c>
      <c r="I197" s="59">
        <v>15763.5</v>
      </c>
      <c r="J197" s="55" t="s">
        <v>61</v>
      </c>
      <c r="K197" s="18" t="s">
        <v>55</v>
      </c>
    </row>
    <row r="198" spans="2:11" x14ac:dyDescent="0.25">
      <c r="B198" s="28">
        <f t="shared" si="2"/>
        <v>188</v>
      </c>
      <c r="C198" s="55">
        <v>20</v>
      </c>
      <c r="D198" s="18">
        <v>30181515</v>
      </c>
      <c r="E198" s="18" t="s">
        <v>115</v>
      </c>
      <c r="F198" s="5" t="s">
        <v>264</v>
      </c>
      <c r="G198" s="18">
        <v>5</v>
      </c>
      <c r="H198" s="18" t="s">
        <v>86</v>
      </c>
      <c r="I198" s="59">
        <v>13560</v>
      </c>
      <c r="J198" s="55" t="s">
        <v>61</v>
      </c>
      <c r="K198" s="18" t="s">
        <v>55</v>
      </c>
    </row>
    <row r="199" spans="2:11" x14ac:dyDescent="0.25">
      <c r="B199" s="28">
        <f t="shared" si="2"/>
        <v>189</v>
      </c>
      <c r="C199" s="55">
        <v>20</v>
      </c>
      <c r="D199" s="18">
        <v>31191501</v>
      </c>
      <c r="E199" s="18" t="s">
        <v>115</v>
      </c>
      <c r="F199" s="5" t="s">
        <v>265</v>
      </c>
      <c r="G199" s="18">
        <v>50</v>
      </c>
      <c r="H199" s="18" t="s">
        <v>86</v>
      </c>
      <c r="I199" s="59">
        <v>45000</v>
      </c>
      <c r="J199" s="55" t="s">
        <v>61</v>
      </c>
      <c r="K199" s="18" t="s">
        <v>55</v>
      </c>
    </row>
    <row r="200" spans="2:11" x14ac:dyDescent="0.25">
      <c r="B200" s="28">
        <f t="shared" si="2"/>
        <v>190</v>
      </c>
      <c r="C200" s="55">
        <v>20</v>
      </c>
      <c r="D200" s="18">
        <v>31191501</v>
      </c>
      <c r="E200" s="18" t="s">
        <v>115</v>
      </c>
      <c r="F200" s="5" t="s">
        <v>266</v>
      </c>
      <c r="G200" s="18">
        <v>50</v>
      </c>
      <c r="H200" s="18" t="s">
        <v>86</v>
      </c>
      <c r="I200" s="59">
        <v>35000</v>
      </c>
      <c r="J200" s="55" t="s">
        <v>61</v>
      </c>
      <c r="K200" s="18" t="s">
        <v>55</v>
      </c>
    </row>
    <row r="201" spans="2:11" x14ac:dyDescent="0.25">
      <c r="B201" s="28">
        <f t="shared" si="2"/>
        <v>191</v>
      </c>
      <c r="C201" s="55">
        <v>20</v>
      </c>
      <c r="D201" s="18">
        <v>31191501</v>
      </c>
      <c r="E201" s="18" t="s">
        <v>115</v>
      </c>
      <c r="F201" s="5" t="s">
        <v>267</v>
      </c>
      <c r="G201" s="18">
        <v>50</v>
      </c>
      <c r="H201" s="18" t="s">
        <v>86</v>
      </c>
      <c r="I201" s="59">
        <v>23000</v>
      </c>
      <c r="J201" s="55" t="s">
        <v>61</v>
      </c>
      <c r="K201" s="18" t="s">
        <v>55</v>
      </c>
    </row>
    <row r="202" spans="2:11" x14ac:dyDescent="0.25">
      <c r="B202" s="28">
        <f t="shared" si="2"/>
        <v>192</v>
      </c>
      <c r="C202" s="55">
        <v>20</v>
      </c>
      <c r="D202" s="18">
        <v>31191501</v>
      </c>
      <c r="E202" s="18" t="s">
        <v>115</v>
      </c>
      <c r="F202" s="5" t="s">
        <v>268</v>
      </c>
      <c r="G202" s="18">
        <v>20</v>
      </c>
      <c r="H202" s="18" t="s">
        <v>86</v>
      </c>
      <c r="I202" s="59">
        <v>9000</v>
      </c>
      <c r="J202" s="55" t="s">
        <v>61</v>
      </c>
      <c r="K202" s="18" t="s">
        <v>55</v>
      </c>
    </row>
    <row r="203" spans="2:11" x14ac:dyDescent="0.25">
      <c r="B203" s="28">
        <f t="shared" si="2"/>
        <v>193</v>
      </c>
      <c r="C203" s="55">
        <v>20</v>
      </c>
      <c r="D203" s="18">
        <v>31201523</v>
      </c>
      <c r="E203" s="18" t="s">
        <v>115</v>
      </c>
      <c r="F203" s="5" t="s">
        <v>269</v>
      </c>
      <c r="G203" s="18">
        <v>5</v>
      </c>
      <c r="H203" s="18" t="s">
        <v>86</v>
      </c>
      <c r="I203" s="59">
        <v>60000</v>
      </c>
      <c r="J203" s="55" t="s">
        <v>61</v>
      </c>
      <c r="K203" s="18" t="s">
        <v>55</v>
      </c>
    </row>
    <row r="204" spans="2:11" x14ac:dyDescent="0.25">
      <c r="B204" s="28">
        <f t="shared" si="2"/>
        <v>194</v>
      </c>
      <c r="C204" s="55">
        <v>20</v>
      </c>
      <c r="D204" s="28">
        <v>31201703</v>
      </c>
      <c r="E204" s="53" t="s">
        <v>134</v>
      </c>
      <c r="F204" s="5" t="s">
        <v>270</v>
      </c>
      <c r="G204" s="18">
        <v>10</v>
      </c>
      <c r="H204" s="18" t="s">
        <v>271</v>
      </c>
      <c r="I204" s="59">
        <v>130000</v>
      </c>
      <c r="J204" s="55" t="s">
        <v>61</v>
      </c>
      <c r="K204" s="18" t="s">
        <v>53</v>
      </c>
    </row>
    <row r="205" spans="2:11" x14ac:dyDescent="0.25">
      <c r="B205" s="28">
        <f t="shared" ref="B205:B247" si="3">+B204+1</f>
        <v>195</v>
      </c>
      <c r="C205" s="55">
        <v>20</v>
      </c>
      <c r="D205" s="28">
        <v>13111064</v>
      </c>
      <c r="E205" s="53" t="s">
        <v>329</v>
      </c>
      <c r="F205" s="52" t="s">
        <v>272</v>
      </c>
      <c r="G205" s="28">
        <v>20</v>
      </c>
      <c r="H205" s="28" t="s">
        <v>212</v>
      </c>
      <c r="I205" s="58">
        <v>504000</v>
      </c>
      <c r="J205" s="55" t="s">
        <v>61</v>
      </c>
      <c r="K205" s="28" t="s">
        <v>53</v>
      </c>
    </row>
    <row r="206" spans="2:11" x14ac:dyDescent="0.25">
      <c r="B206" s="28">
        <f t="shared" si="3"/>
        <v>196</v>
      </c>
      <c r="C206" s="55">
        <v>20</v>
      </c>
      <c r="D206" s="28">
        <v>13111043</v>
      </c>
      <c r="E206" s="53" t="s">
        <v>329</v>
      </c>
      <c r="F206" s="52" t="s">
        <v>273</v>
      </c>
      <c r="G206" s="28">
        <v>6</v>
      </c>
      <c r="H206" s="28" t="s">
        <v>212</v>
      </c>
      <c r="I206" s="58">
        <v>248430</v>
      </c>
      <c r="J206" s="55" t="s">
        <v>61</v>
      </c>
      <c r="K206" s="28" t="s">
        <v>53</v>
      </c>
    </row>
    <row r="207" spans="2:11" x14ac:dyDescent="0.25">
      <c r="B207" s="28">
        <f t="shared" si="3"/>
        <v>197</v>
      </c>
      <c r="C207" s="55">
        <v>20</v>
      </c>
      <c r="D207" s="28">
        <v>31201605</v>
      </c>
      <c r="E207" s="28" t="s">
        <v>115</v>
      </c>
      <c r="F207" s="52" t="s">
        <v>274</v>
      </c>
      <c r="G207" s="28">
        <v>10</v>
      </c>
      <c r="H207" s="28" t="s">
        <v>212</v>
      </c>
      <c r="I207" s="58">
        <v>144000</v>
      </c>
      <c r="J207" s="55" t="s">
        <v>61</v>
      </c>
      <c r="K207" s="28" t="s">
        <v>53</v>
      </c>
    </row>
    <row r="208" spans="2:11" x14ac:dyDescent="0.25">
      <c r="B208" s="28">
        <f t="shared" si="3"/>
        <v>198</v>
      </c>
      <c r="C208" s="55">
        <v>20</v>
      </c>
      <c r="D208" s="28">
        <v>21102401</v>
      </c>
      <c r="E208" s="53" t="s">
        <v>118</v>
      </c>
      <c r="F208" s="52" t="s">
        <v>275</v>
      </c>
      <c r="G208" s="28">
        <v>50</v>
      </c>
      <c r="H208" s="28" t="s">
        <v>271</v>
      </c>
      <c r="I208" s="58">
        <v>137500</v>
      </c>
      <c r="J208" s="55" t="s">
        <v>61</v>
      </c>
      <c r="K208" s="28" t="s">
        <v>53</v>
      </c>
    </row>
    <row r="209" spans="2:11" x14ac:dyDescent="0.25">
      <c r="B209" s="28">
        <f t="shared" si="3"/>
        <v>199</v>
      </c>
      <c r="C209" s="55">
        <v>20</v>
      </c>
      <c r="D209" s="28">
        <v>11101616</v>
      </c>
      <c r="E209" s="53" t="s">
        <v>329</v>
      </c>
      <c r="F209" s="52" t="s">
        <v>276</v>
      </c>
      <c r="G209" s="28">
        <v>5</v>
      </c>
      <c r="H209" s="28" t="s">
        <v>271</v>
      </c>
      <c r="I209" s="58">
        <v>448500</v>
      </c>
      <c r="J209" s="55" t="s">
        <v>61</v>
      </c>
      <c r="K209" s="28" t="s">
        <v>53</v>
      </c>
    </row>
    <row r="210" spans="2:11" x14ac:dyDescent="0.25">
      <c r="B210" s="28">
        <f t="shared" si="3"/>
        <v>200</v>
      </c>
      <c r="C210" s="55">
        <v>20</v>
      </c>
      <c r="D210" s="28">
        <v>11131605</v>
      </c>
      <c r="E210" s="53" t="s">
        <v>329</v>
      </c>
      <c r="F210" s="52" t="s">
        <v>277</v>
      </c>
      <c r="G210" s="28">
        <v>15</v>
      </c>
      <c r="H210" s="28" t="s">
        <v>212</v>
      </c>
      <c r="I210" s="58">
        <v>378000</v>
      </c>
      <c r="J210" s="55" t="s">
        <v>61</v>
      </c>
      <c r="K210" s="28" t="s">
        <v>53</v>
      </c>
    </row>
    <row r="211" spans="2:11" x14ac:dyDescent="0.25">
      <c r="B211" s="28">
        <f t="shared" si="3"/>
        <v>201</v>
      </c>
      <c r="C211" s="55">
        <v>20</v>
      </c>
      <c r="D211" s="18">
        <v>27112842</v>
      </c>
      <c r="E211" s="18" t="s">
        <v>118</v>
      </c>
      <c r="F211" s="5" t="s">
        <v>278</v>
      </c>
      <c r="G211" s="18">
        <v>5</v>
      </c>
      <c r="H211" s="18" t="s">
        <v>86</v>
      </c>
      <c r="I211" s="59">
        <v>75000</v>
      </c>
      <c r="J211" s="55" t="s">
        <v>61</v>
      </c>
      <c r="K211" s="18" t="s">
        <v>55</v>
      </c>
    </row>
    <row r="212" spans="2:11" ht="30" x14ac:dyDescent="0.25">
      <c r="B212" s="28">
        <f t="shared" si="3"/>
        <v>202</v>
      </c>
      <c r="C212" s="55">
        <v>20</v>
      </c>
      <c r="D212" s="18">
        <v>27112814</v>
      </c>
      <c r="E212" s="18" t="s">
        <v>118</v>
      </c>
      <c r="F212" s="5" t="s">
        <v>279</v>
      </c>
      <c r="G212" s="18">
        <v>20</v>
      </c>
      <c r="H212" s="18" t="s">
        <v>86</v>
      </c>
      <c r="I212" s="59">
        <v>66000</v>
      </c>
      <c r="J212" s="55" t="s">
        <v>61</v>
      </c>
      <c r="K212" s="18" t="s">
        <v>54</v>
      </c>
    </row>
    <row r="213" spans="2:11" ht="30" x14ac:dyDescent="0.25">
      <c r="B213" s="28">
        <f t="shared" si="3"/>
        <v>203</v>
      </c>
      <c r="C213" s="55">
        <v>20</v>
      </c>
      <c r="D213" s="18">
        <v>27111511</v>
      </c>
      <c r="E213" s="18" t="s">
        <v>118</v>
      </c>
      <c r="F213" s="5" t="s">
        <v>280</v>
      </c>
      <c r="G213" s="18">
        <v>1</v>
      </c>
      <c r="H213" s="18" t="s">
        <v>86</v>
      </c>
      <c r="I213" s="59">
        <v>20000</v>
      </c>
      <c r="J213" s="55" t="s">
        <v>61</v>
      </c>
      <c r="K213" s="18" t="s">
        <v>55</v>
      </c>
    </row>
    <row r="214" spans="2:11" x14ac:dyDescent="0.25">
      <c r="B214" s="28">
        <f t="shared" si="3"/>
        <v>204</v>
      </c>
      <c r="C214" s="55">
        <v>20</v>
      </c>
      <c r="D214" s="18">
        <v>26101404</v>
      </c>
      <c r="E214" s="18" t="s">
        <v>125</v>
      </c>
      <c r="F214" s="5" t="s">
        <v>281</v>
      </c>
      <c r="G214" s="18">
        <v>50</v>
      </c>
      <c r="H214" s="18" t="s">
        <v>86</v>
      </c>
      <c r="I214" s="59">
        <v>2000000</v>
      </c>
      <c r="J214" s="55" t="s">
        <v>61</v>
      </c>
      <c r="K214" s="18" t="s">
        <v>54</v>
      </c>
    </row>
    <row r="215" spans="2:11" x14ac:dyDescent="0.25">
      <c r="B215" s="28">
        <f t="shared" si="3"/>
        <v>205</v>
      </c>
      <c r="C215" s="55">
        <v>20</v>
      </c>
      <c r="D215" s="75">
        <v>27112799</v>
      </c>
      <c r="E215" s="53" t="s">
        <v>97</v>
      </c>
      <c r="F215" s="5" t="s">
        <v>282</v>
      </c>
      <c r="G215" s="18">
        <v>1</v>
      </c>
      <c r="H215" s="18" t="s">
        <v>60</v>
      </c>
      <c r="I215" s="59">
        <v>50000</v>
      </c>
      <c r="J215" s="55" t="s">
        <v>61</v>
      </c>
      <c r="K215" s="18" t="s">
        <v>53</v>
      </c>
    </row>
    <row r="216" spans="2:11" x14ac:dyDescent="0.25">
      <c r="B216" s="28">
        <f t="shared" si="3"/>
        <v>206</v>
      </c>
      <c r="C216" s="55">
        <v>20</v>
      </c>
      <c r="D216" s="18">
        <v>31201503</v>
      </c>
      <c r="E216" s="18" t="s">
        <v>127</v>
      </c>
      <c r="F216" s="5" t="s">
        <v>283</v>
      </c>
      <c r="G216" s="18">
        <v>20</v>
      </c>
      <c r="H216" s="18" t="s">
        <v>86</v>
      </c>
      <c r="I216" s="59">
        <v>150000</v>
      </c>
      <c r="J216" s="55" t="s">
        <v>61</v>
      </c>
      <c r="K216" s="18" t="s">
        <v>54</v>
      </c>
    </row>
    <row r="217" spans="2:11" x14ac:dyDescent="0.25">
      <c r="B217" s="28">
        <f t="shared" si="3"/>
        <v>207</v>
      </c>
      <c r="C217" s="55">
        <v>20</v>
      </c>
      <c r="D217" s="28">
        <v>52151645</v>
      </c>
      <c r="E217" s="28" t="s">
        <v>127</v>
      </c>
      <c r="F217" s="5" t="s">
        <v>284</v>
      </c>
      <c r="G217" s="18">
        <v>1</v>
      </c>
      <c r="H217" s="18" t="s">
        <v>60</v>
      </c>
      <c r="I217" s="59">
        <v>1000</v>
      </c>
      <c r="J217" s="55" t="s">
        <v>61</v>
      </c>
      <c r="K217" s="18" t="s">
        <v>53</v>
      </c>
    </row>
    <row r="218" spans="2:11" x14ac:dyDescent="0.25">
      <c r="B218" s="28">
        <f t="shared" si="3"/>
        <v>208</v>
      </c>
      <c r="C218" s="55">
        <v>20</v>
      </c>
      <c r="D218" s="28">
        <v>47131602</v>
      </c>
      <c r="E218" s="18" t="s">
        <v>290</v>
      </c>
      <c r="F218" s="5" t="s">
        <v>285</v>
      </c>
      <c r="G218" s="18">
        <v>0</v>
      </c>
      <c r="H218" s="18" t="s">
        <v>286</v>
      </c>
      <c r="I218" s="59">
        <v>75000</v>
      </c>
      <c r="J218" s="55" t="s">
        <v>61</v>
      </c>
      <c r="K218" s="18" t="s">
        <v>55</v>
      </c>
    </row>
    <row r="219" spans="2:11" x14ac:dyDescent="0.25">
      <c r="B219" s="28">
        <f t="shared" si="3"/>
        <v>209</v>
      </c>
      <c r="C219" s="55">
        <v>20</v>
      </c>
      <c r="D219" s="18">
        <v>31151501</v>
      </c>
      <c r="E219" s="18" t="s">
        <v>42</v>
      </c>
      <c r="F219" s="5" t="s">
        <v>287</v>
      </c>
      <c r="G219" s="18">
        <v>100</v>
      </c>
      <c r="H219" s="18" t="s">
        <v>288</v>
      </c>
      <c r="I219" s="59">
        <v>250000</v>
      </c>
      <c r="J219" s="55" t="s">
        <v>61</v>
      </c>
      <c r="K219" s="18" t="s">
        <v>55</v>
      </c>
    </row>
    <row r="220" spans="2:11" x14ac:dyDescent="0.25">
      <c r="B220" s="28">
        <f t="shared" si="3"/>
        <v>210</v>
      </c>
      <c r="C220" s="55">
        <v>20</v>
      </c>
      <c r="D220" s="18">
        <v>31152101</v>
      </c>
      <c r="E220" s="18" t="s">
        <v>42</v>
      </c>
      <c r="F220" s="5" t="s">
        <v>289</v>
      </c>
      <c r="G220" s="18">
        <v>100</v>
      </c>
      <c r="H220" s="18" t="s">
        <v>288</v>
      </c>
      <c r="I220" s="59">
        <v>350000</v>
      </c>
      <c r="J220" s="55" t="s">
        <v>61</v>
      </c>
      <c r="K220" s="18" t="s">
        <v>55</v>
      </c>
    </row>
    <row r="221" spans="2:11" ht="30" x14ac:dyDescent="0.25">
      <c r="B221" s="28">
        <f t="shared" si="3"/>
        <v>211</v>
      </c>
      <c r="C221" s="55">
        <v>20</v>
      </c>
      <c r="D221" s="18">
        <v>47131605</v>
      </c>
      <c r="E221" s="18" t="s">
        <v>290</v>
      </c>
      <c r="F221" s="64" t="s">
        <v>291</v>
      </c>
      <c r="G221" s="18">
        <v>100</v>
      </c>
      <c r="H221" s="18" t="s">
        <v>86</v>
      </c>
      <c r="I221" s="59">
        <v>319790</v>
      </c>
      <c r="J221" s="55" t="s">
        <v>61</v>
      </c>
      <c r="K221" s="18" t="s">
        <v>53</v>
      </c>
    </row>
    <row r="222" spans="2:11" x14ac:dyDescent="0.25">
      <c r="B222" s="28">
        <f t="shared" si="3"/>
        <v>212</v>
      </c>
      <c r="C222" s="55">
        <v>20</v>
      </c>
      <c r="D222" s="18">
        <v>27112749</v>
      </c>
      <c r="E222" s="18" t="s">
        <v>292</v>
      </c>
      <c r="F222" s="5" t="s">
        <v>293</v>
      </c>
      <c r="G222" s="18">
        <v>1</v>
      </c>
      <c r="H222" s="18" t="s">
        <v>86</v>
      </c>
      <c r="I222" s="59">
        <v>79460.625</v>
      </c>
      <c r="J222" s="18" t="s">
        <v>61</v>
      </c>
      <c r="K222" s="18" t="s">
        <v>55</v>
      </c>
    </row>
    <row r="223" spans="2:11" x14ac:dyDescent="0.25">
      <c r="B223" s="28">
        <f t="shared" si="3"/>
        <v>213</v>
      </c>
      <c r="C223" s="55">
        <v>20</v>
      </c>
      <c r="D223" s="18">
        <v>27112747</v>
      </c>
      <c r="E223" s="18" t="s">
        <v>292</v>
      </c>
      <c r="F223" s="5" t="s">
        <v>294</v>
      </c>
      <c r="G223" s="18">
        <v>1</v>
      </c>
      <c r="H223" s="18" t="s">
        <v>86</v>
      </c>
      <c r="I223" s="59">
        <v>175608.05</v>
      </c>
      <c r="J223" s="18" t="s">
        <v>61</v>
      </c>
      <c r="K223" s="18" t="s">
        <v>55</v>
      </c>
    </row>
    <row r="224" spans="2:11" x14ac:dyDescent="0.25">
      <c r="B224" s="28">
        <f t="shared" si="3"/>
        <v>214</v>
      </c>
      <c r="C224" s="55">
        <v>20</v>
      </c>
      <c r="D224" s="18">
        <v>27112708</v>
      </c>
      <c r="E224" s="18" t="s">
        <v>292</v>
      </c>
      <c r="F224" s="5" t="s">
        <v>295</v>
      </c>
      <c r="G224" s="18">
        <v>1</v>
      </c>
      <c r="H224" s="18" t="s">
        <v>86</v>
      </c>
      <c r="I224" s="59">
        <v>161751.33333333334</v>
      </c>
      <c r="J224" s="18" t="s">
        <v>61</v>
      </c>
      <c r="K224" s="18" t="s">
        <v>55</v>
      </c>
    </row>
    <row r="225" spans="2:11" x14ac:dyDescent="0.25">
      <c r="B225" s="28">
        <f t="shared" si="3"/>
        <v>215</v>
      </c>
      <c r="C225" s="55">
        <v>20</v>
      </c>
      <c r="D225" s="18">
        <v>27111699</v>
      </c>
      <c r="E225" s="18" t="s">
        <v>292</v>
      </c>
      <c r="F225" s="5" t="s">
        <v>296</v>
      </c>
      <c r="G225" s="18">
        <v>1</v>
      </c>
      <c r="H225" s="18" t="s">
        <v>86</v>
      </c>
      <c r="I225" s="59">
        <v>313615.33333333331</v>
      </c>
      <c r="J225" s="18" t="s">
        <v>61</v>
      </c>
      <c r="K225" s="18" t="s">
        <v>55</v>
      </c>
    </row>
    <row r="226" spans="2:11" x14ac:dyDescent="0.25">
      <c r="B226" s="28">
        <f t="shared" si="3"/>
        <v>216</v>
      </c>
      <c r="C226" s="55">
        <v>20</v>
      </c>
      <c r="D226" s="28">
        <v>24102004</v>
      </c>
      <c r="E226" s="28" t="s">
        <v>58</v>
      </c>
      <c r="F226" s="52" t="s">
        <v>297</v>
      </c>
      <c r="G226" s="28">
        <v>1</v>
      </c>
      <c r="H226" s="28" t="s">
        <v>86</v>
      </c>
      <c r="I226" s="58">
        <v>10353987</v>
      </c>
      <c r="J226" s="18" t="s">
        <v>61</v>
      </c>
      <c r="K226" s="28" t="s">
        <v>53</v>
      </c>
    </row>
    <row r="227" spans="2:11" x14ac:dyDescent="0.25">
      <c r="B227" s="28">
        <f t="shared" si="3"/>
        <v>217</v>
      </c>
      <c r="C227" s="55">
        <v>20</v>
      </c>
      <c r="D227" s="28">
        <v>24102004</v>
      </c>
      <c r="E227" s="28" t="s">
        <v>58</v>
      </c>
      <c r="F227" s="52" t="s">
        <v>298</v>
      </c>
      <c r="G227" s="28">
        <v>1</v>
      </c>
      <c r="H227" s="28" t="s">
        <v>86</v>
      </c>
      <c r="I227" s="58">
        <v>12500000</v>
      </c>
      <c r="J227" s="18" t="s">
        <v>61</v>
      </c>
      <c r="K227" s="28" t="s">
        <v>53</v>
      </c>
    </row>
    <row r="228" spans="2:11" x14ac:dyDescent="0.25">
      <c r="B228" s="28">
        <f t="shared" si="3"/>
        <v>218</v>
      </c>
      <c r="C228" s="55">
        <v>20</v>
      </c>
      <c r="D228" s="28">
        <v>43212105</v>
      </c>
      <c r="E228" s="28" t="s">
        <v>46</v>
      </c>
      <c r="F228" s="52" t="s">
        <v>299</v>
      </c>
      <c r="G228" s="28">
        <v>1</v>
      </c>
      <c r="H228" s="28" t="s">
        <v>60</v>
      </c>
      <c r="I228" s="58">
        <v>1150000</v>
      </c>
      <c r="J228" s="18" t="s">
        <v>61</v>
      </c>
      <c r="K228" s="28" t="s">
        <v>52</v>
      </c>
    </row>
    <row r="229" spans="2:11" x14ac:dyDescent="0.25">
      <c r="B229" s="28">
        <f t="shared" si="3"/>
        <v>219</v>
      </c>
      <c r="C229" s="55">
        <v>20</v>
      </c>
      <c r="D229" s="28">
        <v>43211503</v>
      </c>
      <c r="E229" s="28" t="s">
        <v>46</v>
      </c>
      <c r="F229" s="52" t="s">
        <v>300</v>
      </c>
      <c r="G229" s="28">
        <v>1</v>
      </c>
      <c r="H229" s="28" t="s">
        <v>60</v>
      </c>
      <c r="I229" s="58">
        <v>1200000</v>
      </c>
      <c r="J229" s="18" t="s">
        <v>61</v>
      </c>
      <c r="K229" s="28" t="s">
        <v>52</v>
      </c>
    </row>
    <row r="230" spans="2:11" x14ac:dyDescent="0.25">
      <c r="B230" s="28">
        <f t="shared" si="3"/>
        <v>220</v>
      </c>
      <c r="C230" s="55">
        <v>20</v>
      </c>
      <c r="D230" s="28">
        <v>41111907</v>
      </c>
      <c r="E230" s="28" t="s">
        <v>62</v>
      </c>
      <c r="F230" s="52" t="s">
        <v>301</v>
      </c>
      <c r="G230" s="28">
        <v>2</v>
      </c>
      <c r="H230" s="28" t="s">
        <v>86</v>
      </c>
      <c r="I230" s="58">
        <v>1150000</v>
      </c>
      <c r="J230" s="28" t="s">
        <v>61</v>
      </c>
      <c r="K230" s="28" t="s">
        <v>53</v>
      </c>
    </row>
    <row r="231" spans="2:11" ht="30" x14ac:dyDescent="0.25">
      <c r="B231" s="28">
        <f t="shared" si="3"/>
        <v>221</v>
      </c>
      <c r="C231" s="55">
        <v>20</v>
      </c>
      <c r="D231" s="28">
        <v>41111907</v>
      </c>
      <c r="E231" s="28" t="s">
        <v>62</v>
      </c>
      <c r="F231" s="32" t="s">
        <v>302</v>
      </c>
      <c r="G231" s="28">
        <v>2</v>
      </c>
      <c r="H231" s="28" t="s">
        <v>86</v>
      </c>
      <c r="I231" s="58">
        <v>1150000</v>
      </c>
      <c r="J231" s="28" t="s">
        <v>61</v>
      </c>
      <c r="K231" s="28" t="s">
        <v>53</v>
      </c>
    </row>
    <row r="232" spans="2:11" x14ac:dyDescent="0.25">
      <c r="B232" s="28">
        <f t="shared" si="3"/>
        <v>222</v>
      </c>
      <c r="C232" s="55">
        <v>20</v>
      </c>
      <c r="D232" s="28">
        <v>41111716</v>
      </c>
      <c r="E232" s="28" t="s">
        <v>62</v>
      </c>
      <c r="F232" s="52" t="s">
        <v>303</v>
      </c>
      <c r="G232" s="28">
        <v>2</v>
      </c>
      <c r="H232" s="28" t="s">
        <v>86</v>
      </c>
      <c r="I232" s="58">
        <v>75000</v>
      </c>
      <c r="J232" s="28" t="s">
        <v>61</v>
      </c>
      <c r="K232" s="28" t="s">
        <v>53</v>
      </c>
    </row>
    <row r="233" spans="2:11" x14ac:dyDescent="0.25">
      <c r="B233" s="28">
        <f t="shared" si="3"/>
        <v>223</v>
      </c>
      <c r="C233" s="55">
        <v>20</v>
      </c>
      <c r="D233" s="28">
        <v>43211904</v>
      </c>
      <c r="E233" s="28" t="s">
        <v>46</v>
      </c>
      <c r="F233" s="52" t="s">
        <v>304</v>
      </c>
      <c r="G233" s="28">
        <v>1</v>
      </c>
      <c r="H233" s="28" t="s">
        <v>86</v>
      </c>
      <c r="I233" s="58">
        <v>900000</v>
      </c>
      <c r="J233" s="28" t="s">
        <v>61</v>
      </c>
      <c r="K233" s="28" t="s">
        <v>52</v>
      </c>
    </row>
    <row r="234" spans="2:11" x14ac:dyDescent="0.25">
      <c r="B234" s="28">
        <f t="shared" si="3"/>
        <v>224</v>
      </c>
      <c r="C234" s="55">
        <v>20</v>
      </c>
      <c r="D234" s="28">
        <v>39101699</v>
      </c>
      <c r="E234" s="53" t="s">
        <v>58</v>
      </c>
      <c r="F234" s="5" t="s">
        <v>305</v>
      </c>
      <c r="G234" s="18">
        <v>15</v>
      </c>
      <c r="H234" s="18" t="s">
        <v>60</v>
      </c>
      <c r="I234" s="59">
        <v>2500000</v>
      </c>
      <c r="J234" s="18" t="s">
        <v>61</v>
      </c>
      <c r="K234" s="18" t="s">
        <v>53</v>
      </c>
    </row>
    <row r="235" spans="2:11" x14ac:dyDescent="0.25">
      <c r="B235" s="28">
        <f t="shared" si="3"/>
        <v>225</v>
      </c>
      <c r="C235" s="55">
        <v>20</v>
      </c>
      <c r="D235" s="28">
        <v>45121624</v>
      </c>
      <c r="E235" s="28" t="s">
        <v>136</v>
      </c>
      <c r="F235" s="52" t="s">
        <v>306</v>
      </c>
      <c r="G235" s="28">
        <v>1</v>
      </c>
      <c r="H235" s="28" t="s">
        <v>86</v>
      </c>
      <c r="I235" s="58">
        <v>81900</v>
      </c>
      <c r="J235" s="28" t="s">
        <v>61</v>
      </c>
      <c r="K235" s="28" t="s">
        <v>53</v>
      </c>
    </row>
    <row r="236" spans="2:11" x14ac:dyDescent="0.25">
      <c r="B236" s="28">
        <f t="shared" si="3"/>
        <v>226</v>
      </c>
      <c r="C236" s="55">
        <v>20</v>
      </c>
      <c r="D236" s="28">
        <v>47121602</v>
      </c>
      <c r="E236" s="28" t="s">
        <v>136</v>
      </c>
      <c r="F236" s="52" t="s">
        <v>307</v>
      </c>
      <c r="G236" s="28">
        <v>3</v>
      </c>
      <c r="H236" s="28" t="s">
        <v>86</v>
      </c>
      <c r="I236" s="58">
        <v>704718</v>
      </c>
      <c r="J236" s="28" t="s">
        <v>61</v>
      </c>
      <c r="K236" s="28" t="s">
        <v>52</v>
      </c>
    </row>
    <row r="237" spans="2:11" x14ac:dyDescent="0.25">
      <c r="B237" s="28">
        <f t="shared" si="3"/>
        <v>227</v>
      </c>
      <c r="C237" s="55">
        <v>20</v>
      </c>
      <c r="D237" s="28">
        <v>47121602</v>
      </c>
      <c r="E237" s="28" t="s">
        <v>136</v>
      </c>
      <c r="F237" s="52" t="s">
        <v>308</v>
      </c>
      <c r="G237" s="28">
        <v>2</v>
      </c>
      <c r="H237" s="28" t="s">
        <v>86</v>
      </c>
      <c r="I237" s="58">
        <v>1100624</v>
      </c>
      <c r="J237" s="28" t="s">
        <v>61</v>
      </c>
      <c r="K237" s="28" t="s">
        <v>52</v>
      </c>
    </row>
    <row r="238" spans="2:11" x14ac:dyDescent="0.25">
      <c r="B238" s="28">
        <f t="shared" si="3"/>
        <v>228</v>
      </c>
      <c r="C238" s="55">
        <v>20</v>
      </c>
      <c r="D238" s="18">
        <v>43231512</v>
      </c>
      <c r="E238" s="18" t="s">
        <v>139</v>
      </c>
      <c r="F238" s="5" t="s">
        <v>309</v>
      </c>
      <c r="G238" s="18">
        <v>1</v>
      </c>
      <c r="H238" s="18" t="s">
        <v>60</v>
      </c>
      <c r="I238" s="59">
        <v>2100000</v>
      </c>
      <c r="J238" s="18" t="s">
        <v>61</v>
      </c>
      <c r="K238" s="28" t="s">
        <v>52</v>
      </c>
    </row>
    <row r="239" spans="2:11" ht="30" x14ac:dyDescent="0.25">
      <c r="B239" s="28">
        <f t="shared" si="3"/>
        <v>229</v>
      </c>
      <c r="C239" s="12">
        <v>40</v>
      </c>
      <c r="D239" s="28">
        <v>92360282</v>
      </c>
      <c r="E239" s="28" t="s">
        <v>23</v>
      </c>
      <c r="F239" s="32" t="s">
        <v>311</v>
      </c>
      <c r="G239" s="66">
        <v>1</v>
      </c>
      <c r="H239" s="28" t="s">
        <v>60</v>
      </c>
      <c r="I239" s="29">
        <v>500000</v>
      </c>
      <c r="J239" s="18" t="s">
        <v>61</v>
      </c>
      <c r="K239" s="68" t="s">
        <v>323</v>
      </c>
    </row>
    <row r="240" spans="2:11" x14ac:dyDescent="0.25">
      <c r="B240" s="28">
        <f t="shared" si="3"/>
        <v>230</v>
      </c>
      <c r="C240" s="12">
        <v>40</v>
      </c>
      <c r="D240" s="18">
        <v>92360292</v>
      </c>
      <c r="E240" s="28" t="s">
        <v>23</v>
      </c>
      <c r="F240" s="65" t="s">
        <v>312</v>
      </c>
      <c r="G240" s="66">
        <v>1</v>
      </c>
      <c r="H240" s="28" t="s">
        <v>60</v>
      </c>
      <c r="I240" s="29">
        <v>500000</v>
      </c>
      <c r="J240" s="18" t="s">
        <v>61</v>
      </c>
      <c r="K240" s="68" t="s">
        <v>323</v>
      </c>
    </row>
    <row r="241" spans="2:11" x14ac:dyDescent="0.25">
      <c r="B241" s="28">
        <f t="shared" si="3"/>
        <v>231</v>
      </c>
      <c r="C241" s="12">
        <v>40</v>
      </c>
      <c r="D241" s="18">
        <v>92360323</v>
      </c>
      <c r="E241" s="28" t="s">
        <v>23</v>
      </c>
      <c r="F241" s="65" t="s">
        <v>313</v>
      </c>
      <c r="G241" s="67">
        <v>2</v>
      </c>
      <c r="H241" s="28" t="s">
        <v>60</v>
      </c>
      <c r="I241" s="23">
        <v>1000000</v>
      </c>
      <c r="J241" s="18" t="s">
        <v>61</v>
      </c>
      <c r="K241" s="68" t="s">
        <v>323</v>
      </c>
    </row>
    <row r="242" spans="2:11" x14ac:dyDescent="0.25">
      <c r="B242" s="28">
        <f t="shared" si="3"/>
        <v>232</v>
      </c>
      <c r="C242" s="12">
        <v>40</v>
      </c>
      <c r="D242" s="18">
        <v>78180107</v>
      </c>
      <c r="E242" s="28" t="s">
        <v>314</v>
      </c>
      <c r="F242" s="65" t="s">
        <v>315</v>
      </c>
      <c r="G242" s="66" t="s">
        <v>321</v>
      </c>
      <c r="H242" s="28" t="s">
        <v>60</v>
      </c>
      <c r="I242" s="23">
        <v>5000000</v>
      </c>
      <c r="J242" s="18" t="s">
        <v>61</v>
      </c>
      <c r="K242" s="68" t="s">
        <v>324</v>
      </c>
    </row>
    <row r="243" spans="2:11" x14ac:dyDescent="0.25">
      <c r="B243" s="28">
        <f t="shared" si="3"/>
        <v>233</v>
      </c>
      <c r="C243" s="12">
        <v>40</v>
      </c>
      <c r="D243" s="18">
        <v>43191697</v>
      </c>
      <c r="E243" s="28" t="s">
        <v>66</v>
      </c>
      <c r="F243" s="65" t="s">
        <v>316</v>
      </c>
      <c r="G243" s="66" t="s">
        <v>321</v>
      </c>
      <c r="H243" s="28" t="s">
        <v>322</v>
      </c>
      <c r="I243" s="23">
        <v>500000</v>
      </c>
      <c r="J243" s="18" t="s">
        <v>61</v>
      </c>
      <c r="K243" s="68" t="s">
        <v>323</v>
      </c>
    </row>
    <row r="244" spans="2:11" ht="45" x14ac:dyDescent="0.25">
      <c r="B244" s="28">
        <f t="shared" si="3"/>
        <v>234</v>
      </c>
      <c r="C244" s="12">
        <v>40</v>
      </c>
      <c r="D244" s="28">
        <v>14111537</v>
      </c>
      <c r="E244" s="28" t="s">
        <v>64</v>
      </c>
      <c r="F244" s="32" t="s">
        <v>317</v>
      </c>
      <c r="G244" s="66">
        <v>80000</v>
      </c>
      <c r="H244" s="28" t="s">
        <v>60</v>
      </c>
      <c r="I244" s="29">
        <v>700000</v>
      </c>
      <c r="J244" s="18" t="s">
        <v>61</v>
      </c>
      <c r="K244" s="68" t="s">
        <v>325</v>
      </c>
    </row>
    <row r="245" spans="2:11" ht="30" x14ac:dyDescent="0.25">
      <c r="B245" s="28">
        <f t="shared" si="3"/>
        <v>235</v>
      </c>
      <c r="C245" s="12">
        <v>40</v>
      </c>
      <c r="D245" s="28">
        <v>53101902</v>
      </c>
      <c r="E245" s="28" t="s">
        <v>42</v>
      </c>
      <c r="F245" s="32" t="s">
        <v>318</v>
      </c>
      <c r="G245" s="66" t="s">
        <v>321</v>
      </c>
      <c r="H245" s="28" t="s">
        <v>60</v>
      </c>
      <c r="I245" s="29">
        <v>1700000</v>
      </c>
      <c r="J245" s="18" t="s">
        <v>61</v>
      </c>
      <c r="K245" s="68" t="s">
        <v>323</v>
      </c>
    </row>
    <row r="246" spans="2:11" ht="30" x14ac:dyDescent="0.25">
      <c r="B246" s="28">
        <f t="shared" si="3"/>
        <v>236</v>
      </c>
      <c r="C246" s="12">
        <v>40</v>
      </c>
      <c r="D246" s="28">
        <v>43191510</v>
      </c>
      <c r="E246" s="28" t="s">
        <v>44</v>
      </c>
      <c r="F246" s="32" t="s">
        <v>319</v>
      </c>
      <c r="G246" s="66">
        <v>18</v>
      </c>
      <c r="H246" s="28" t="s">
        <v>60</v>
      </c>
      <c r="I246" s="29">
        <v>3000000</v>
      </c>
      <c r="J246" s="18" t="s">
        <v>61</v>
      </c>
      <c r="K246" s="68" t="s">
        <v>324</v>
      </c>
    </row>
    <row r="247" spans="2:11" ht="30" x14ac:dyDescent="0.25">
      <c r="B247" s="28">
        <f t="shared" si="3"/>
        <v>237</v>
      </c>
      <c r="C247" s="12">
        <v>40</v>
      </c>
      <c r="D247" s="28">
        <v>42182807</v>
      </c>
      <c r="E247" s="28" t="s">
        <v>136</v>
      </c>
      <c r="F247" s="32" t="s">
        <v>320</v>
      </c>
      <c r="G247" s="66">
        <v>1</v>
      </c>
      <c r="H247" s="28" t="s">
        <v>60</v>
      </c>
      <c r="I247" s="29">
        <v>4000000</v>
      </c>
      <c r="J247" s="18" t="s">
        <v>61</v>
      </c>
      <c r="K247" s="68" t="s">
        <v>324</v>
      </c>
    </row>
    <row r="248" spans="2:11" ht="15.75" thickBot="1" x14ac:dyDescent="0.3">
      <c r="B248" s="28"/>
      <c r="C248" s="4"/>
      <c r="D248" s="18"/>
      <c r="E248" s="18"/>
      <c r="F248" s="5"/>
      <c r="G248" s="12"/>
      <c r="H248" s="12"/>
      <c r="I248" s="71"/>
      <c r="J248" s="12"/>
      <c r="K248" s="12"/>
    </row>
    <row r="249" spans="2:11" ht="15.75" thickBot="1" x14ac:dyDescent="0.3">
      <c r="B249" s="12"/>
      <c r="C249" s="4"/>
      <c r="D249" s="18"/>
      <c r="E249" s="18"/>
      <c r="F249" s="5"/>
      <c r="G249" s="12" t="s">
        <v>326</v>
      </c>
      <c r="H249" s="69"/>
      <c r="I249" s="73">
        <f>SUM(I11:I248)</f>
        <v>715073961.74166667</v>
      </c>
      <c r="J249" s="70"/>
      <c r="K249" s="12"/>
    </row>
    <row r="250" spans="2:11" x14ac:dyDescent="0.25">
      <c r="B250" s="12"/>
      <c r="C250" s="4"/>
      <c r="D250" s="18"/>
      <c r="E250" s="18"/>
      <c r="F250" s="5"/>
      <c r="G250" s="12"/>
      <c r="H250" s="12"/>
      <c r="I250" s="72"/>
      <c r="J250" s="12"/>
      <c r="K250" s="12"/>
    </row>
    <row r="251" spans="2:11" x14ac:dyDescent="0.25">
      <c r="F251" s="3"/>
    </row>
    <row r="252" spans="2:11" x14ac:dyDescent="0.25">
      <c r="F252" s="3"/>
    </row>
    <row r="253" spans="2:11" x14ac:dyDescent="0.25">
      <c r="F253" s="3"/>
    </row>
    <row r="254" spans="2:11" x14ac:dyDescent="0.25">
      <c r="F254" s="3"/>
    </row>
    <row r="255" spans="2:11" x14ac:dyDescent="0.25">
      <c r="F255" s="3"/>
    </row>
    <row r="256" spans="2:11" x14ac:dyDescent="0.25">
      <c r="F256" s="3"/>
    </row>
    <row r="257" spans="6:6" x14ac:dyDescent="0.25">
      <c r="F257" s="3"/>
    </row>
    <row r="258" spans="6:6" x14ac:dyDescent="0.25">
      <c r="F258" s="3"/>
    </row>
    <row r="259" spans="6:6" x14ac:dyDescent="0.25">
      <c r="F259" s="3"/>
    </row>
    <row r="260" spans="6:6" x14ac:dyDescent="0.25">
      <c r="F260" s="3"/>
    </row>
    <row r="261" spans="6:6" x14ac:dyDescent="0.25">
      <c r="F261" s="3"/>
    </row>
    <row r="262" spans="6:6" x14ac:dyDescent="0.25">
      <c r="F262" s="3"/>
    </row>
    <row r="263" spans="6:6" x14ac:dyDescent="0.25">
      <c r="F263" s="3"/>
    </row>
    <row r="264" spans="6:6" x14ac:dyDescent="0.25">
      <c r="F264" s="3"/>
    </row>
    <row r="265" spans="6:6" x14ac:dyDescent="0.25">
      <c r="F265" s="3"/>
    </row>
    <row r="266" spans="6:6" x14ac:dyDescent="0.25">
      <c r="F266" s="3"/>
    </row>
    <row r="267" spans="6:6" x14ac:dyDescent="0.25">
      <c r="F267" s="3"/>
    </row>
    <row r="268" spans="6:6" x14ac:dyDescent="0.25">
      <c r="F268" s="3"/>
    </row>
    <row r="269" spans="6:6" x14ac:dyDescent="0.25">
      <c r="F269" s="3"/>
    </row>
    <row r="270" spans="6:6" x14ac:dyDescent="0.25">
      <c r="F270" s="3"/>
    </row>
    <row r="271" spans="6:6" x14ac:dyDescent="0.25">
      <c r="F271" s="3"/>
    </row>
    <row r="272" spans="6:6" x14ac:dyDescent="0.25">
      <c r="F272" s="3"/>
    </row>
    <row r="273" spans="6:6" x14ac:dyDescent="0.25">
      <c r="F273" s="3"/>
    </row>
    <row r="274" spans="6:6" x14ac:dyDescent="0.25">
      <c r="F274" s="3"/>
    </row>
    <row r="275" spans="6:6" x14ac:dyDescent="0.25">
      <c r="F275" s="3"/>
    </row>
    <row r="276" spans="6:6" x14ac:dyDescent="0.25">
      <c r="F276" s="3"/>
    </row>
    <row r="277" spans="6:6" x14ac:dyDescent="0.25">
      <c r="F277" s="3"/>
    </row>
    <row r="278" spans="6:6" x14ac:dyDescent="0.25">
      <c r="F278" s="3"/>
    </row>
    <row r="279" spans="6:6" x14ac:dyDescent="0.25">
      <c r="F279" s="3"/>
    </row>
    <row r="280" spans="6:6" x14ac:dyDescent="0.25">
      <c r="F280" s="3"/>
    </row>
    <row r="281" spans="6:6" x14ac:dyDescent="0.25">
      <c r="F281" s="3"/>
    </row>
    <row r="282" spans="6:6" x14ac:dyDescent="0.25">
      <c r="F282" s="3"/>
    </row>
    <row r="283" spans="6:6" x14ac:dyDescent="0.25">
      <c r="F283" s="3"/>
    </row>
    <row r="284" spans="6:6" x14ac:dyDescent="0.25">
      <c r="F284" s="3"/>
    </row>
    <row r="285" spans="6:6" x14ac:dyDescent="0.25">
      <c r="F285" s="3"/>
    </row>
    <row r="286" spans="6:6" x14ac:dyDescent="0.25">
      <c r="F286" s="3"/>
    </row>
    <row r="287" spans="6:6" x14ac:dyDescent="0.25">
      <c r="F287" s="3"/>
    </row>
    <row r="288" spans="6:6" x14ac:dyDescent="0.25">
      <c r="F288" s="3"/>
    </row>
    <row r="289" spans="6:6" x14ac:dyDescent="0.25">
      <c r="F289" s="3"/>
    </row>
    <row r="290" spans="6:6" x14ac:dyDescent="0.25">
      <c r="F290" s="3"/>
    </row>
    <row r="291" spans="6:6" x14ac:dyDescent="0.25">
      <c r="F291" s="3"/>
    </row>
    <row r="292" spans="6:6" x14ac:dyDescent="0.25">
      <c r="F292" s="3"/>
    </row>
    <row r="293" spans="6:6" x14ac:dyDescent="0.25">
      <c r="F293" s="3"/>
    </row>
    <row r="294" spans="6:6" x14ac:dyDescent="0.25">
      <c r="F294" s="3"/>
    </row>
    <row r="295" spans="6:6" x14ac:dyDescent="0.25">
      <c r="F295" s="3"/>
    </row>
    <row r="296" spans="6:6" x14ac:dyDescent="0.25">
      <c r="F296" s="3"/>
    </row>
    <row r="297" spans="6:6" x14ac:dyDescent="0.25">
      <c r="F297" s="3"/>
    </row>
    <row r="298" spans="6:6" x14ac:dyDescent="0.25">
      <c r="F298" s="3"/>
    </row>
    <row r="299" spans="6:6" x14ac:dyDescent="0.25">
      <c r="F299" s="3"/>
    </row>
    <row r="300" spans="6:6" x14ac:dyDescent="0.25">
      <c r="F300" s="3"/>
    </row>
    <row r="301" spans="6:6" x14ac:dyDescent="0.25">
      <c r="F301" s="3"/>
    </row>
    <row r="302" spans="6:6" x14ac:dyDescent="0.25">
      <c r="F302" s="3"/>
    </row>
    <row r="303" spans="6:6" x14ac:dyDescent="0.25">
      <c r="F303" s="3"/>
    </row>
    <row r="304" spans="6:6" x14ac:dyDescent="0.25">
      <c r="F304" s="3"/>
    </row>
    <row r="305" spans="6:6" x14ac:dyDescent="0.25">
      <c r="F305" s="3"/>
    </row>
    <row r="306" spans="6:6" x14ac:dyDescent="0.25">
      <c r="F306" s="3"/>
    </row>
    <row r="307" spans="6:6" x14ac:dyDescent="0.25">
      <c r="F307" s="3"/>
    </row>
    <row r="308" spans="6:6" x14ac:dyDescent="0.25">
      <c r="F308" s="3"/>
    </row>
    <row r="309" spans="6:6" x14ac:dyDescent="0.25">
      <c r="F309" s="3"/>
    </row>
    <row r="310" spans="6:6" x14ac:dyDescent="0.25">
      <c r="F310" s="3"/>
    </row>
    <row r="311" spans="6:6" x14ac:dyDescent="0.25">
      <c r="F311" s="3"/>
    </row>
    <row r="312" spans="6:6" x14ac:dyDescent="0.25">
      <c r="F312" s="3"/>
    </row>
    <row r="313" spans="6:6" x14ac:dyDescent="0.25">
      <c r="F313" s="3"/>
    </row>
    <row r="314" spans="6:6" x14ac:dyDescent="0.25">
      <c r="F314" s="3"/>
    </row>
    <row r="315" spans="6:6" x14ac:dyDescent="0.25">
      <c r="F315" s="3"/>
    </row>
    <row r="316" spans="6:6" x14ac:dyDescent="0.25">
      <c r="F316" s="3"/>
    </row>
    <row r="317" spans="6:6" x14ac:dyDescent="0.25">
      <c r="F317" s="3"/>
    </row>
    <row r="318" spans="6:6" x14ac:dyDescent="0.25">
      <c r="F318" s="3"/>
    </row>
    <row r="319" spans="6:6" x14ac:dyDescent="0.25">
      <c r="F319" s="3"/>
    </row>
    <row r="320" spans="6:6" x14ac:dyDescent="0.25">
      <c r="F320" s="3"/>
    </row>
    <row r="321" spans="6:6" x14ac:dyDescent="0.25">
      <c r="F321" s="3"/>
    </row>
    <row r="322" spans="6:6" x14ac:dyDescent="0.25">
      <c r="F322" s="3"/>
    </row>
    <row r="323" spans="6:6" x14ac:dyDescent="0.25">
      <c r="F323" s="3"/>
    </row>
    <row r="324" spans="6:6" x14ac:dyDescent="0.25">
      <c r="F324" s="3"/>
    </row>
    <row r="325" spans="6:6" x14ac:dyDescent="0.25">
      <c r="F325" s="3"/>
    </row>
    <row r="326" spans="6:6" x14ac:dyDescent="0.25">
      <c r="F326" s="3"/>
    </row>
    <row r="327" spans="6:6" x14ac:dyDescent="0.25">
      <c r="F327" s="3"/>
    </row>
    <row r="328" spans="6:6" x14ac:dyDescent="0.25">
      <c r="F328" s="3"/>
    </row>
    <row r="329" spans="6:6" x14ac:dyDescent="0.25">
      <c r="F329" s="3"/>
    </row>
    <row r="330" spans="6:6" x14ac:dyDescent="0.25">
      <c r="F330" s="3"/>
    </row>
    <row r="331" spans="6:6" x14ac:dyDescent="0.25">
      <c r="F331" s="3"/>
    </row>
    <row r="332" spans="6:6" x14ac:dyDescent="0.25">
      <c r="F332" s="3"/>
    </row>
    <row r="333" spans="6:6" x14ac:dyDescent="0.25">
      <c r="F333" s="3"/>
    </row>
    <row r="334" spans="6:6" x14ac:dyDescent="0.25">
      <c r="F334" s="3"/>
    </row>
    <row r="335" spans="6:6" x14ac:dyDescent="0.25">
      <c r="F335" s="3"/>
    </row>
    <row r="336" spans="6:6" x14ac:dyDescent="0.25">
      <c r="F336" s="3"/>
    </row>
    <row r="337" spans="6:6" x14ac:dyDescent="0.25">
      <c r="F337" s="3"/>
    </row>
    <row r="338" spans="6:6" x14ac:dyDescent="0.25">
      <c r="F338" s="3"/>
    </row>
    <row r="339" spans="6:6" x14ac:dyDescent="0.25">
      <c r="F339" s="3"/>
    </row>
    <row r="340" spans="6:6" x14ac:dyDescent="0.25">
      <c r="F340" s="3"/>
    </row>
    <row r="341" spans="6:6" x14ac:dyDescent="0.25">
      <c r="F341" s="3"/>
    </row>
    <row r="342" spans="6:6" x14ac:dyDescent="0.25">
      <c r="F342" s="3"/>
    </row>
    <row r="343" spans="6:6" x14ac:dyDescent="0.25">
      <c r="F343" s="3"/>
    </row>
    <row r="344" spans="6:6" x14ac:dyDescent="0.25">
      <c r="F344" s="3"/>
    </row>
    <row r="345" spans="6:6" x14ac:dyDescent="0.25">
      <c r="F345" s="3"/>
    </row>
    <row r="346" spans="6:6" x14ac:dyDescent="0.25">
      <c r="F346" s="3"/>
    </row>
    <row r="347" spans="6:6" x14ac:dyDescent="0.25">
      <c r="F347" s="3"/>
    </row>
    <row r="348" spans="6:6" x14ac:dyDescent="0.25">
      <c r="F348" s="3"/>
    </row>
    <row r="349" spans="6:6" x14ac:dyDescent="0.25">
      <c r="F349" s="3"/>
    </row>
    <row r="350" spans="6:6" x14ac:dyDescent="0.25">
      <c r="F350" s="3"/>
    </row>
    <row r="351" spans="6:6" x14ac:dyDescent="0.25">
      <c r="F351" s="3"/>
    </row>
    <row r="352" spans="6:6" x14ac:dyDescent="0.25">
      <c r="F352" s="3"/>
    </row>
    <row r="353" spans="6:6" x14ac:dyDescent="0.25">
      <c r="F353" s="3"/>
    </row>
    <row r="354" spans="6:6" x14ac:dyDescent="0.25">
      <c r="F354" s="3"/>
    </row>
    <row r="355" spans="6:6" x14ac:dyDescent="0.25">
      <c r="F355" s="3"/>
    </row>
    <row r="356" spans="6:6" x14ac:dyDescent="0.25">
      <c r="F356" s="3"/>
    </row>
    <row r="357" spans="6:6" x14ac:dyDescent="0.25">
      <c r="F357" s="3"/>
    </row>
    <row r="358" spans="6:6" x14ac:dyDescent="0.25">
      <c r="F358" s="3"/>
    </row>
    <row r="359" spans="6:6" x14ac:dyDescent="0.25">
      <c r="F359" s="3"/>
    </row>
    <row r="360" spans="6:6" x14ac:dyDescent="0.25">
      <c r="F360" s="3"/>
    </row>
    <row r="361" spans="6:6" x14ac:dyDescent="0.25">
      <c r="F361" s="3"/>
    </row>
    <row r="362" spans="6:6" x14ac:dyDescent="0.25">
      <c r="F362" s="3"/>
    </row>
    <row r="363" spans="6:6" x14ac:dyDescent="0.25">
      <c r="F363" s="3"/>
    </row>
    <row r="364" spans="6:6" x14ac:dyDescent="0.25">
      <c r="F364" s="3"/>
    </row>
    <row r="365" spans="6:6" x14ac:dyDescent="0.25">
      <c r="F365" s="3"/>
    </row>
    <row r="366" spans="6:6" x14ac:dyDescent="0.25">
      <c r="F366" s="3"/>
    </row>
    <row r="367" spans="6:6" x14ac:dyDescent="0.25">
      <c r="F367" s="3"/>
    </row>
    <row r="368" spans="6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3"/>
    </row>
    <row r="508" spans="6:6" x14ac:dyDescent="0.25">
      <c r="F508" s="3"/>
    </row>
    <row r="509" spans="6:6" x14ac:dyDescent="0.25">
      <c r="F509" s="3"/>
    </row>
    <row r="510" spans="6:6" x14ac:dyDescent="0.25">
      <c r="F510" s="3"/>
    </row>
    <row r="511" spans="6:6" x14ac:dyDescent="0.25">
      <c r="F511" s="3"/>
    </row>
    <row r="512" spans="6:6" x14ac:dyDescent="0.25">
      <c r="F512" s="3"/>
    </row>
    <row r="513" spans="6:6" x14ac:dyDescent="0.25">
      <c r="F513" s="3"/>
    </row>
    <row r="514" spans="6:6" x14ac:dyDescent="0.25">
      <c r="F514" s="3"/>
    </row>
    <row r="515" spans="6:6" x14ac:dyDescent="0.25">
      <c r="F515" s="3"/>
    </row>
    <row r="516" spans="6:6" x14ac:dyDescent="0.25">
      <c r="F516" s="3"/>
    </row>
    <row r="517" spans="6:6" x14ac:dyDescent="0.25">
      <c r="F517" s="3"/>
    </row>
    <row r="518" spans="6:6" x14ac:dyDescent="0.25">
      <c r="F518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  <row r="539" spans="6:6" x14ac:dyDescent="0.25">
      <c r="F539" s="3"/>
    </row>
    <row r="540" spans="6:6" x14ac:dyDescent="0.25">
      <c r="F540" s="3"/>
    </row>
    <row r="541" spans="6:6" x14ac:dyDescent="0.25">
      <c r="F541" s="3"/>
    </row>
    <row r="542" spans="6:6" x14ac:dyDescent="0.25">
      <c r="F542" s="3"/>
    </row>
    <row r="543" spans="6:6" x14ac:dyDescent="0.25">
      <c r="F543" s="3"/>
    </row>
    <row r="544" spans="6:6" x14ac:dyDescent="0.25">
      <c r="F544" s="3"/>
    </row>
    <row r="545" spans="6:6" x14ac:dyDescent="0.25">
      <c r="F545" s="3"/>
    </row>
    <row r="546" spans="6:6" x14ac:dyDescent="0.25">
      <c r="F546" s="3"/>
    </row>
    <row r="547" spans="6:6" x14ac:dyDescent="0.25">
      <c r="F547" s="3"/>
    </row>
    <row r="548" spans="6:6" x14ac:dyDescent="0.25">
      <c r="F548" s="3"/>
    </row>
    <row r="549" spans="6:6" x14ac:dyDescent="0.25">
      <c r="F549" s="3"/>
    </row>
    <row r="550" spans="6:6" x14ac:dyDescent="0.25">
      <c r="F550" s="3"/>
    </row>
    <row r="551" spans="6:6" x14ac:dyDescent="0.25">
      <c r="F551" s="3"/>
    </row>
    <row r="552" spans="6:6" x14ac:dyDescent="0.25">
      <c r="F552" s="3"/>
    </row>
    <row r="553" spans="6:6" x14ac:dyDescent="0.25">
      <c r="F553" s="3"/>
    </row>
    <row r="554" spans="6:6" x14ac:dyDescent="0.25">
      <c r="F554" s="3"/>
    </row>
    <row r="555" spans="6:6" x14ac:dyDescent="0.25">
      <c r="F555" s="3"/>
    </row>
    <row r="556" spans="6:6" x14ac:dyDescent="0.25">
      <c r="F556" s="3"/>
    </row>
    <row r="557" spans="6:6" x14ac:dyDescent="0.25">
      <c r="F557" s="3"/>
    </row>
    <row r="558" spans="6:6" x14ac:dyDescent="0.25">
      <c r="F558" s="3"/>
    </row>
    <row r="559" spans="6:6" x14ac:dyDescent="0.25">
      <c r="F559" s="3"/>
    </row>
    <row r="560" spans="6:6" x14ac:dyDescent="0.25">
      <c r="F560" s="3"/>
    </row>
    <row r="561" spans="6:6" x14ac:dyDescent="0.25">
      <c r="F561" s="3"/>
    </row>
    <row r="562" spans="6:6" x14ac:dyDescent="0.25">
      <c r="F562" s="3"/>
    </row>
    <row r="563" spans="6:6" x14ac:dyDescent="0.25">
      <c r="F563" s="3"/>
    </row>
    <row r="564" spans="6:6" x14ac:dyDescent="0.25">
      <c r="F564" s="3"/>
    </row>
    <row r="565" spans="6:6" x14ac:dyDescent="0.25">
      <c r="F565" s="3"/>
    </row>
    <row r="566" spans="6:6" x14ac:dyDescent="0.25">
      <c r="F566" s="3"/>
    </row>
    <row r="567" spans="6:6" x14ac:dyDescent="0.25">
      <c r="F567" s="3"/>
    </row>
    <row r="568" spans="6:6" x14ac:dyDescent="0.25">
      <c r="F568" s="3"/>
    </row>
    <row r="569" spans="6:6" x14ac:dyDescent="0.25">
      <c r="F569" s="3"/>
    </row>
    <row r="570" spans="6:6" x14ac:dyDescent="0.25">
      <c r="F570" s="3"/>
    </row>
    <row r="571" spans="6:6" x14ac:dyDescent="0.25">
      <c r="F571" s="3"/>
    </row>
    <row r="572" spans="6:6" x14ac:dyDescent="0.25">
      <c r="F572" s="3"/>
    </row>
    <row r="573" spans="6:6" x14ac:dyDescent="0.25">
      <c r="F573" s="3"/>
    </row>
    <row r="574" spans="6:6" x14ac:dyDescent="0.25">
      <c r="F574" s="3"/>
    </row>
    <row r="575" spans="6:6" x14ac:dyDescent="0.25">
      <c r="F575" s="3"/>
    </row>
    <row r="576" spans="6:6" x14ac:dyDescent="0.25">
      <c r="F576" s="3"/>
    </row>
    <row r="577" spans="6:6" x14ac:dyDescent="0.25">
      <c r="F577" s="3"/>
    </row>
    <row r="578" spans="6:6" x14ac:dyDescent="0.25">
      <c r="F578" s="3"/>
    </row>
    <row r="579" spans="6:6" x14ac:dyDescent="0.25">
      <c r="F579" s="3"/>
    </row>
    <row r="580" spans="6:6" x14ac:dyDescent="0.25">
      <c r="F580" s="3"/>
    </row>
    <row r="581" spans="6:6" x14ac:dyDescent="0.25">
      <c r="F581" s="3"/>
    </row>
    <row r="582" spans="6:6" x14ac:dyDescent="0.25">
      <c r="F582" s="3"/>
    </row>
    <row r="583" spans="6:6" x14ac:dyDescent="0.25">
      <c r="F583" s="3"/>
    </row>
    <row r="584" spans="6:6" x14ac:dyDescent="0.25">
      <c r="F584" s="3"/>
    </row>
    <row r="585" spans="6:6" x14ac:dyDescent="0.25">
      <c r="F585" s="3"/>
    </row>
    <row r="586" spans="6:6" x14ac:dyDescent="0.25">
      <c r="F586" s="3"/>
    </row>
    <row r="587" spans="6:6" x14ac:dyDescent="0.25">
      <c r="F587" s="3"/>
    </row>
    <row r="588" spans="6:6" x14ac:dyDescent="0.25">
      <c r="F588" s="3"/>
    </row>
    <row r="589" spans="6:6" x14ac:dyDescent="0.25">
      <c r="F589" s="3"/>
    </row>
    <row r="590" spans="6:6" x14ac:dyDescent="0.25">
      <c r="F590" s="3"/>
    </row>
    <row r="591" spans="6:6" x14ac:dyDescent="0.25">
      <c r="F591" s="3"/>
    </row>
    <row r="592" spans="6:6" x14ac:dyDescent="0.25">
      <c r="F592" s="3"/>
    </row>
    <row r="593" spans="6:6" x14ac:dyDescent="0.25">
      <c r="F593" s="3"/>
    </row>
    <row r="594" spans="6:6" x14ac:dyDescent="0.25">
      <c r="F594" s="3"/>
    </row>
    <row r="595" spans="6:6" x14ac:dyDescent="0.25">
      <c r="F595" s="3"/>
    </row>
    <row r="596" spans="6:6" x14ac:dyDescent="0.25">
      <c r="F596" s="3"/>
    </row>
    <row r="597" spans="6:6" x14ac:dyDescent="0.25">
      <c r="F597" s="3"/>
    </row>
    <row r="598" spans="6:6" x14ac:dyDescent="0.25">
      <c r="F598" s="3"/>
    </row>
    <row r="599" spans="6:6" x14ac:dyDescent="0.25">
      <c r="F599" s="3"/>
    </row>
    <row r="600" spans="6:6" x14ac:dyDescent="0.25">
      <c r="F600" s="3"/>
    </row>
    <row r="601" spans="6:6" x14ac:dyDescent="0.25">
      <c r="F601" s="3"/>
    </row>
    <row r="602" spans="6:6" x14ac:dyDescent="0.25">
      <c r="F602" s="3"/>
    </row>
    <row r="603" spans="6:6" x14ac:dyDescent="0.25">
      <c r="F603" s="3"/>
    </row>
    <row r="604" spans="6:6" x14ac:dyDescent="0.25">
      <c r="F604" s="3"/>
    </row>
    <row r="605" spans="6:6" x14ac:dyDescent="0.25">
      <c r="F605" s="3"/>
    </row>
    <row r="606" spans="6:6" x14ac:dyDescent="0.25">
      <c r="F606" s="3"/>
    </row>
    <row r="607" spans="6:6" x14ac:dyDescent="0.25">
      <c r="F607" s="3"/>
    </row>
    <row r="608" spans="6:6" x14ac:dyDescent="0.25">
      <c r="F608" s="3"/>
    </row>
    <row r="609" spans="6:6" x14ac:dyDescent="0.25">
      <c r="F609" s="3"/>
    </row>
    <row r="610" spans="6:6" x14ac:dyDescent="0.25">
      <c r="F610" s="3"/>
    </row>
    <row r="611" spans="6:6" x14ac:dyDescent="0.25">
      <c r="F611" s="3"/>
    </row>
    <row r="612" spans="6:6" x14ac:dyDescent="0.25">
      <c r="F612" s="3"/>
    </row>
    <row r="613" spans="6:6" x14ac:dyDescent="0.25">
      <c r="F613" s="3"/>
    </row>
    <row r="614" spans="6:6" x14ac:dyDescent="0.25">
      <c r="F614" s="3"/>
    </row>
    <row r="615" spans="6:6" x14ac:dyDescent="0.25">
      <c r="F615" s="3"/>
    </row>
    <row r="616" spans="6:6" x14ac:dyDescent="0.25">
      <c r="F616" s="3"/>
    </row>
    <row r="617" spans="6:6" x14ac:dyDescent="0.25">
      <c r="F617" s="3"/>
    </row>
    <row r="618" spans="6:6" x14ac:dyDescent="0.25">
      <c r="F618" s="3"/>
    </row>
    <row r="619" spans="6:6" x14ac:dyDescent="0.25">
      <c r="F619" s="3"/>
    </row>
    <row r="620" spans="6:6" x14ac:dyDescent="0.25">
      <c r="F620" s="3"/>
    </row>
    <row r="621" spans="6:6" x14ac:dyDescent="0.25">
      <c r="F621" s="3"/>
    </row>
    <row r="622" spans="6:6" x14ac:dyDescent="0.25">
      <c r="F622" s="3"/>
    </row>
    <row r="623" spans="6:6" x14ac:dyDescent="0.25">
      <c r="F623" s="3"/>
    </row>
    <row r="624" spans="6:6" x14ac:dyDescent="0.25">
      <c r="F624" s="3"/>
    </row>
    <row r="625" spans="6:6" x14ac:dyDescent="0.25">
      <c r="F625" s="3"/>
    </row>
    <row r="626" spans="6:6" x14ac:dyDescent="0.25">
      <c r="F626" s="3"/>
    </row>
    <row r="627" spans="6:6" x14ac:dyDescent="0.25">
      <c r="F627" s="3"/>
    </row>
    <row r="628" spans="6:6" x14ac:dyDescent="0.25">
      <c r="F628" s="3"/>
    </row>
    <row r="629" spans="6:6" x14ac:dyDescent="0.25">
      <c r="F629" s="3"/>
    </row>
    <row r="630" spans="6:6" x14ac:dyDescent="0.25">
      <c r="F630" s="3"/>
    </row>
    <row r="631" spans="6:6" x14ac:dyDescent="0.25">
      <c r="F631" s="3"/>
    </row>
    <row r="632" spans="6:6" x14ac:dyDescent="0.25">
      <c r="F632" s="3"/>
    </row>
    <row r="633" spans="6:6" x14ac:dyDescent="0.25">
      <c r="F633" s="3"/>
    </row>
    <row r="634" spans="6:6" x14ac:dyDescent="0.25">
      <c r="F634" s="3"/>
    </row>
    <row r="635" spans="6:6" x14ac:dyDescent="0.25">
      <c r="F635" s="3"/>
    </row>
    <row r="636" spans="6:6" x14ac:dyDescent="0.25">
      <c r="F636" s="3"/>
    </row>
    <row r="637" spans="6:6" x14ac:dyDescent="0.25">
      <c r="F637" s="3"/>
    </row>
    <row r="638" spans="6:6" x14ac:dyDescent="0.25">
      <c r="F638" s="3"/>
    </row>
    <row r="639" spans="6:6" x14ac:dyDescent="0.25">
      <c r="F639" s="3"/>
    </row>
    <row r="640" spans="6:6" x14ac:dyDescent="0.25">
      <c r="F640" s="3"/>
    </row>
    <row r="641" spans="6:6" x14ac:dyDescent="0.25">
      <c r="F641" s="3"/>
    </row>
    <row r="642" spans="6:6" x14ac:dyDescent="0.25">
      <c r="F642" s="3"/>
    </row>
    <row r="643" spans="6:6" x14ac:dyDescent="0.25">
      <c r="F643" s="3"/>
    </row>
    <row r="644" spans="6:6" x14ac:dyDescent="0.25">
      <c r="F644" s="3"/>
    </row>
    <row r="645" spans="6:6" x14ac:dyDescent="0.25">
      <c r="F645" s="3"/>
    </row>
    <row r="646" spans="6:6" x14ac:dyDescent="0.25">
      <c r="F646" s="3"/>
    </row>
    <row r="647" spans="6:6" x14ac:dyDescent="0.25">
      <c r="F647" s="3"/>
    </row>
    <row r="648" spans="6:6" x14ac:dyDescent="0.25">
      <c r="F648" s="3"/>
    </row>
    <row r="649" spans="6:6" x14ac:dyDescent="0.25">
      <c r="F649" s="3"/>
    </row>
    <row r="650" spans="6:6" x14ac:dyDescent="0.25">
      <c r="F650" s="3"/>
    </row>
    <row r="651" spans="6:6" x14ac:dyDescent="0.25">
      <c r="F651" s="3"/>
    </row>
    <row r="652" spans="6:6" x14ac:dyDescent="0.25">
      <c r="F652" s="3"/>
    </row>
    <row r="653" spans="6:6" x14ac:dyDescent="0.25">
      <c r="F653" s="3"/>
    </row>
    <row r="654" spans="6:6" x14ac:dyDescent="0.25">
      <c r="F654" s="3"/>
    </row>
    <row r="655" spans="6:6" x14ac:dyDescent="0.25">
      <c r="F655" s="3"/>
    </row>
    <row r="656" spans="6:6" x14ac:dyDescent="0.25">
      <c r="F656" s="3"/>
    </row>
    <row r="657" spans="6:6" x14ac:dyDescent="0.25">
      <c r="F657" s="3"/>
    </row>
    <row r="658" spans="6:6" x14ac:dyDescent="0.25">
      <c r="F658" s="3"/>
    </row>
    <row r="659" spans="6:6" x14ac:dyDescent="0.25">
      <c r="F659" s="3"/>
    </row>
    <row r="660" spans="6:6" x14ac:dyDescent="0.25">
      <c r="F660" s="3"/>
    </row>
    <row r="661" spans="6:6" x14ac:dyDescent="0.25">
      <c r="F661" s="3"/>
    </row>
    <row r="662" spans="6:6" x14ac:dyDescent="0.25">
      <c r="F662" s="3"/>
    </row>
    <row r="663" spans="6:6" x14ac:dyDescent="0.25">
      <c r="F663" s="3"/>
    </row>
    <row r="664" spans="6:6" x14ac:dyDescent="0.25">
      <c r="F664" s="3"/>
    </row>
    <row r="665" spans="6:6" x14ac:dyDescent="0.25">
      <c r="F665" s="3"/>
    </row>
    <row r="666" spans="6:6" x14ac:dyDescent="0.25">
      <c r="F666" s="3"/>
    </row>
    <row r="667" spans="6:6" x14ac:dyDescent="0.25">
      <c r="F667" s="3"/>
    </row>
    <row r="668" spans="6:6" x14ac:dyDescent="0.25">
      <c r="F668" s="3"/>
    </row>
    <row r="669" spans="6:6" x14ac:dyDescent="0.25">
      <c r="F669" s="3"/>
    </row>
    <row r="670" spans="6:6" x14ac:dyDescent="0.25">
      <c r="F670" s="3"/>
    </row>
    <row r="671" spans="6:6" x14ac:dyDescent="0.25">
      <c r="F671" s="3"/>
    </row>
    <row r="672" spans="6:6" x14ac:dyDescent="0.25">
      <c r="F672" s="3"/>
    </row>
    <row r="673" spans="6:6" x14ac:dyDescent="0.25">
      <c r="F673" s="3"/>
    </row>
    <row r="674" spans="6:6" x14ac:dyDescent="0.25">
      <c r="F674" s="3"/>
    </row>
    <row r="675" spans="6:6" x14ac:dyDescent="0.25">
      <c r="F675" s="3"/>
    </row>
    <row r="676" spans="6:6" x14ac:dyDescent="0.25">
      <c r="F676" s="3"/>
    </row>
    <row r="677" spans="6:6" x14ac:dyDescent="0.25">
      <c r="F677" s="3"/>
    </row>
    <row r="678" spans="6:6" x14ac:dyDescent="0.25">
      <c r="F678" s="3"/>
    </row>
    <row r="679" spans="6:6" x14ac:dyDescent="0.25">
      <c r="F679" s="3"/>
    </row>
    <row r="680" spans="6:6" x14ac:dyDescent="0.25">
      <c r="F680" s="3"/>
    </row>
    <row r="681" spans="6:6" x14ac:dyDescent="0.25">
      <c r="F681" s="3"/>
    </row>
    <row r="682" spans="6:6" x14ac:dyDescent="0.25">
      <c r="F682" s="3"/>
    </row>
    <row r="683" spans="6:6" x14ac:dyDescent="0.25">
      <c r="F683" s="3"/>
    </row>
    <row r="684" spans="6:6" x14ac:dyDescent="0.25">
      <c r="F684" s="3"/>
    </row>
    <row r="685" spans="6:6" x14ac:dyDescent="0.25">
      <c r="F685" s="3"/>
    </row>
    <row r="686" spans="6:6" x14ac:dyDescent="0.25">
      <c r="F686" s="3"/>
    </row>
    <row r="687" spans="6:6" x14ac:dyDescent="0.25">
      <c r="F687" s="3"/>
    </row>
    <row r="688" spans="6:6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6" spans="6:6" x14ac:dyDescent="0.25">
      <c r="F1066" s="3"/>
    </row>
    <row r="1067" spans="6:6" x14ac:dyDescent="0.25">
      <c r="F1067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5" spans="6:6" x14ac:dyDescent="0.25">
      <c r="F1095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6" spans="6:6" x14ac:dyDescent="0.25">
      <c r="F1116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  <row r="1172" spans="6:6" x14ac:dyDescent="0.25">
      <c r="F1172" s="3"/>
    </row>
    <row r="1173" spans="6:6" x14ac:dyDescent="0.25">
      <c r="F1173" s="3"/>
    </row>
    <row r="1174" spans="6:6" x14ac:dyDescent="0.25">
      <c r="F1174" s="3"/>
    </row>
    <row r="1175" spans="6:6" x14ac:dyDescent="0.25">
      <c r="F1175" s="3"/>
    </row>
    <row r="1176" spans="6:6" x14ac:dyDescent="0.25">
      <c r="F1176" s="3"/>
    </row>
    <row r="1177" spans="6:6" x14ac:dyDescent="0.25">
      <c r="F1177" s="3"/>
    </row>
    <row r="1178" spans="6:6" x14ac:dyDescent="0.25">
      <c r="F1178" s="3"/>
    </row>
    <row r="1179" spans="6:6" x14ac:dyDescent="0.25">
      <c r="F1179" s="3"/>
    </row>
    <row r="1180" spans="6:6" x14ac:dyDescent="0.25">
      <c r="F1180" s="3"/>
    </row>
    <row r="1181" spans="6:6" x14ac:dyDescent="0.25">
      <c r="F1181" s="3"/>
    </row>
    <row r="1182" spans="6:6" x14ac:dyDescent="0.25">
      <c r="F1182" s="3"/>
    </row>
    <row r="1183" spans="6:6" x14ac:dyDescent="0.25">
      <c r="F1183" s="3"/>
    </row>
    <row r="1184" spans="6:6" x14ac:dyDescent="0.25">
      <c r="F1184" s="3"/>
    </row>
    <row r="1185" spans="6:6" x14ac:dyDescent="0.25">
      <c r="F1185" s="3"/>
    </row>
    <row r="1186" spans="6:6" x14ac:dyDescent="0.25">
      <c r="F1186" s="3"/>
    </row>
    <row r="1187" spans="6:6" x14ac:dyDescent="0.25">
      <c r="F1187" s="3"/>
    </row>
    <row r="1188" spans="6:6" x14ac:dyDescent="0.25">
      <c r="F1188" s="3"/>
    </row>
    <row r="1189" spans="6:6" x14ac:dyDescent="0.25">
      <c r="F1189" s="3"/>
    </row>
    <row r="1190" spans="6:6" x14ac:dyDescent="0.25">
      <c r="F1190" s="3"/>
    </row>
    <row r="1191" spans="6:6" x14ac:dyDescent="0.25">
      <c r="F1191" s="3"/>
    </row>
    <row r="1192" spans="6:6" x14ac:dyDescent="0.25">
      <c r="F1192" s="3"/>
    </row>
    <row r="1193" spans="6:6" x14ac:dyDescent="0.25">
      <c r="F1193" s="3"/>
    </row>
    <row r="1194" spans="6:6" x14ac:dyDescent="0.25">
      <c r="F1194" s="3"/>
    </row>
    <row r="1195" spans="6:6" x14ac:dyDescent="0.25">
      <c r="F1195" s="3"/>
    </row>
    <row r="1196" spans="6:6" x14ac:dyDescent="0.25">
      <c r="F1196" s="3"/>
    </row>
    <row r="1197" spans="6:6" x14ac:dyDescent="0.25">
      <c r="F1197" s="3"/>
    </row>
    <row r="1198" spans="6:6" x14ac:dyDescent="0.25">
      <c r="F1198" s="3"/>
    </row>
    <row r="1199" spans="6:6" x14ac:dyDescent="0.25">
      <c r="F1199" s="3"/>
    </row>
    <row r="1200" spans="6:6" x14ac:dyDescent="0.25">
      <c r="F1200" s="3"/>
    </row>
    <row r="1201" spans="6:6" x14ac:dyDescent="0.25">
      <c r="F1201" s="3"/>
    </row>
    <row r="1202" spans="6:6" x14ac:dyDescent="0.25">
      <c r="F1202" s="3"/>
    </row>
    <row r="1203" spans="6:6" x14ac:dyDescent="0.25">
      <c r="F1203" s="3"/>
    </row>
    <row r="1204" spans="6:6" x14ac:dyDescent="0.25">
      <c r="F1204" s="3"/>
    </row>
    <row r="1205" spans="6:6" x14ac:dyDescent="0.25">
      <c r="F1205" s="3"/>
    </row>
    <row r="1206" spans="6:6" x14ac:dyDescent="0.25">
      <c r="F1206" s="3"/>
    </row>
    <row r="1207" spans="6:6" x14ac:dyDescent="0.25">
      <c r="F1207" s="3"/>
    </row>
    <row r="1208" spans="6:6" x14ac:dyDescent="0.25">
      <c r="F1208" s="3"/>
    </row>
    <row r="1209" spans="6:6" x14ac:dyDescent="0.25">
      <c r="F1209" s="3"/>
    </row>
    <row r="1210" spans="6:6" x14ac:dyDescent="0.25">
      <c r="F1210" s="3"/>
    </row>
    <row r="1211" spans="6:6" x14ac:dyDescent="0.25">
      <c r="F1211" s="3"/>
    </row>
    <row r="1212" spans="6:6" x14ac:dyDescent="0.25">
      <c r="F1212" s="3"/>
    </row>
    <row r="1213" spans="6:6" x14ac:dyDescent="0.25">
      <c r="F1213" s="3"/>
    </row>
    <row r="1214" spans="6:6" x14ac:dyDescent="0.25">
      <c r="F1214" s="3"/>
    </row>
    <row r="1215" spans="6:6" x14ac:dyDescent="0.25">
      <c r="F1215" s="3"/>
    </row>
    <row r="1216" spans="6:6" x14ac:dyDescent="0.25">
      <c r="F1216" s="3"/>
    </row>
    <row r="1217" spans="6:6" x14ac:dyDescent="0.25">
      <c r="F1217" s="3"/>
    </row>
    <row r="1218" spans="6:6" x14ac:dyDescent="0.25">
      <c r="F1218" s="3"/>
    </row>
    <row r="1219" spans="6:6" x14ac:dyDescent="0.25">
      <c r="F1219" s="3"/>
    </row>
    <row r="1220" spans="6:6" x14ac:dyDescent="0.25">
      <c r="F1220" s="3"/>
    </row>
    <row r="1221" spans="6:6" x14ac:dyDescent="0.25">
      <c r="F1221" s="3"/>
    </row>
    <row r="1222" spans="6:6" x14ac:dyDescent="0.25">
      <c r="F1222" s="3"/>
    </row>
    <row r="1223" spans="6:6" x14ac:dyDescent="0.25">
      <c r="F1223" s="3"/>
    </row>
    <row r="1224" spans="6:6" x14ac:dyDescent="0.25">
      <c r="F1224" s="3"/>
    </row>
    <row r="1225" spans="6:6" x14ac:dyDescent="0.25">
      <c r="F1225" s="3"/>
    </row>
    <row r="1226" spans="6:6" x14ac:dyDescent="0.25">
      <c r="F1226" s="3"/>
    </row>
    <row r="1227" spans="6:6" x14ac:dyDescent="0.25">
      <c r="F1227" s="3"/>
    </row>
    <row r="1228" spans="6:6" x14ac:dyDescent="0.25">
      <c r="F1228" s="3"/>
    </row>
    <row r="1229" spans="6:6" x14ac:dyDescent="0.25">
      <c r="F1229" s="3"/>
    </row>
    <row r="1230" spans="6:6" x14ac:dyDescent="0.25">
      <c r="F1230" s="3"/>
    </row>
    <row r="1231" spans="6:6" x14ac:dyDescent="0.25">
      <c r="F1231" s="3"/>
    </row>
    <row r="1232" spans="6:6" x14ac:dyDescent="0.25">
      <c r="F1232" s="3"/>
    </row>
    <row r="1233" spans="6:6" x14ac:dyDescent="0.25">
      <c r="F1233" s="3"/>
    </row>
    <row r="1234" spans="6:6" x14ac:dyDescent="0.25">
      <c r="F1234" s="3"/>
    </row>
    <row r="1235" spans="6:6" x14ac:dyDescent="0.25">
      <c r="F1235" s="3"/>
    </row>
    <row r="1236" spans="6:6" x14ac:dyDescent="0.25">
      <c r="F1236" s="3"/>
    </row>
    <row r="1237" spans="6:6" x14ac:dyDescent="0.25">
      <c r="F1237" s="3"/>
    </row>
    <row r="1238" spans="6:6" x14ac:dyDescent="0.25">
      <c r="F1238" s="3"/>
    </row>
    <row r="1239" spans="6:6" x14ac:dyDescent="0.25">
      <c r="F1239" s="3"/>
    </row>
    <row r="1240" spans="6:6" x14ac:dyDescent="0.25">
      <c r="F1240" s="3"/>
    </row>
    <row r="1241" spans="6:6" x14ac:dyDescent="0.25">
      <c r="F1241" s="3"/>
    </row>
    <row r="1242" spans="6:6" x14ac:dyDescent="0.25">
      <c r="F1242" s="3"/>
    </row>
    <row r="1243" spans="6:6" x14ac:dyDescent="0.25">
      <c r="F1243" s="3"/>
    </row>
    <row r="1244" spans="6:6" x14ac:dyDescent="0.25">
      <c r="F1244" s="3"/>
    </row>
    <row r="1245" spans="6:6" x14ac:dyDescent="0.25">
      <c r="F1245" s="3"/>
    </row>
    <row r="1246" spans="6:6" x14ac:dyDescent="0.25">
      <c r="F1246" s="3"/>
    </row>
    <row r="1247" spans="6:6" x14ac:dyDescent="0.25">
      <c r="F1247" s="3"/>
    </row>
    <row r="1248" spans="6:6" x14ac:dyDescent="0.25">
      <c r="F1248" s="3"/>
    </row>
    <row r="1249" spans="6:6" x14ac:dyDescent="0.25">
      <c r="F1249" s="3"/>
    </row>
    <row r="1250" spans="6:6" x14ac:dyDescent="0.25">
      <c r="F1250" s="3"/>
    </row>
    <row r="1251" spans="6:6" x14ac:dyDescent="0.25">
      <c r="F1251" s="3"/>
    </row>
    <row r="1252" spans="6:6" x14ac:dyDescent="0.25">
      <c r="F1252" s="3"/>
    </row>
    <row r="1253" spans="6:6" x14ac:dyDescent="0.25">
      <c r="F1253" s="3"/>
    </row>
    <row r="1254" spans="6:6" x14ac:dyDescent="0.25">
      <c r="F1254" s="3"/>
    </row>
    <row r="1255" spans="6:6" x14ac:dyDescent="0.25">
      <c r="F1255" s="3"/>
    </row>
    <row r="1256" spans="6:6" x14ac:dyDescent="0.25">
      <c r="F1256" s="3"/>
    </row>
    <row r="1257" spans="6:6" x14ac:dyDescent="0.25">
      <c r="F1257" s="3"/>
    </row>
    <row r="1258" spans="6:6" x14ac:dyDescent="0.25">
      <c r="F1258" s="3"/>
    </row>
    <row r="1259" spans="6:6" x14ac:dyDescent="0.25">
      <c r="F1259" s="3"/>
    </row>
    <row r="1260" spans="6:6" x14ac:dyDescent="0.25">
      <c r="F1260" s="3"/>
    </row>
    <row r="1261" spans="6:6" x14ac:dyDescent="0.25">
      <c r="F1261" s="3"/>
    </row>
    <row r="1262" spans="6:6" x14ac:dyDescent="0.25">
      <c r="F1262" s="3"/>
    </row>
    <row r="1263" spans="6:6" x14ac:dyDescent="0.25">
      <c r="F1263" s="3"/>
    </row>
    <row r="1264" spans="6:6" x14ac:dyDescent="0.25">
      <c r="F1264" s="3"/>
    </row>
    <row r="1265" spans="6:6" x14ac:dyDescent="0.25">
      <c r="F1265" s="3"/>
    </row>
    <row r="1266" spans="6:6" x14ac:dyDescent="0.25">
      <c r="F1266" s="3"/>
    </row>
    <row r="1267" spans="6:6" x14ac:dyDescent="0.25">
      <c r="F1267" s="3"/>
    </row>
    <row r="1268" spans="6:6" x14ac:dyDescent="0.25">
      <c r="F1268" s="3"/>
    </row>
    <row r="1269" spans="6:6" x14ac:dyDescent="0.25">
      <c r="F1269" s="3"/>
    </row>
    <row r="1270" spans="6:6" x14ac:dyDescent="0.25">
      <c r="F1270" s="3"/>
    </row>
    <row r="1271" spans="6:6" x14ac:dyDescent="0.25">
      <c r="F1271" s="3"/>
    </row>
    <row r="1272" spans="6:6" x14ac:dyDescent="0.25">
      <c r="F1272" s="3"/>
    </row>
    <row r="1273" spans="6:6" x14ac:dyDescent="0.25">
      <c r="F1273" s="3"/>
    </row>
    <row r="1274" spans="6:6" x14ac:dyDescent="0.25">
      <c r="F1274" s="3"/>
    </row>
    <row r="1275" spans="6:6" x14ac:dyDescent="0.25">
      <c r="F1275" s="3"/>
    </row>
    <row r="1276" spans="6:6" x14ac:dyDescent="0.25">
      <c r="F1276" s="3"/>
    </row>
    <row r="1277" spans="6:6" x14ac:dyDescent="0.25">
      <c r="F1277" s="3"/>
    </row>
    <row r="1278" spans="6:6" x14ac:dyDescent="0.25">
      <c r="F1278" s="3"/>
    </row>
    <row r="1279" spans="6:6" x14ac:dyDescent="0.25">
      <c r="F1279" s="3"/>
    </row>
    <row r="1280" spans="6:6" x14ac:dyDescent="0.25">
      <c r="F1280" s="3"/>
    </row>
    <row r="1281" spans="6:6" x14ac:dyDescent="0.25">
      <c r="F1281" s="3"/>
    </row>
    <row r="1282" spans="6:6" x14ac:dyDescent="0.25">
      <c r="F1282" s="3"/>
    </row>
    <row r="1283" spans="6:6" x14ac:dyDescent="0.25">
      <c r="F1283" s="3"/>
    </row>
    <row r="1284" spans="6:6" x14ac:dyDescent="0.25">
      <c r="F1284" s="3"/>
    </row>
    <row r="1285" spans="6:6" x14ac:dyDescent="0.25">
      <c r="F1285" s="3"/>
    </row>
    <row r="1286" spans="6:6" x14ac:dyDescent="0.25">
      <c r="F1286" s="3"/>
    </row>
    <row r="1287" spans="6:6" x14ac:dyDescent="0.25">
      <c r="F1287" s="3"/>
    </row>
    <row r="1288" spans="6:6" x14ac:dyDescent="0.25">
      <c r="F1288" s="3"/>
    </row>
    <row r="1289" spans="6:6" x14ac:dyDescent="0.25">
      <c r="F1289" s="3"/>
    </row>
    <row r="1290" spans="6:6" x14ac:dyDescent="0.25">
      <c r="F1290" s="3"/>
    </row>
    <row r="1291" spans="6:6" x14ac:dyDescent="0.25">
      <c r="F1291" s="3"/>
    </row>
    <row r="1292" spans="6:6" x14ac:dyDescent="0.25">
      <c r="F1292" s="3"/>
    </row>
    <row r="1293" spans="6:6" x14ac:dyDescent="0.25">
      <c r="F1293" s="3"/>
    </row>
    <row r="1294" spans="6:6" x14ac:dyDescent="0.25">
      <c r="F1294" s="3"/>
    </row>
    <row r="1295" spans="6:6" x14ac:dyDescent="0.25">
      <c r="F1295" s="3"/>
    </row>
    <row r="1296" spans="6:6" x14ac:dyDescent="0.25">
      <c r="F1296" s="3"/>
    </row>
    <row r="1297" spans="6:6" x14ac:dyDescent="0.25">
      <c r="F1297" s="3"/>
    </row>
    <row r="1298" spans="6:6" x14ac:dyDescent="0.25">
      <c r="F1298" s="3"/>
    </row>
    <row r="1299" spans="6:6" x14ac:dyDescent="0.25">
      <c r="F1299" s="3"/>
    </row>
    <row r="1300" spans="6:6" x14ac:dyDescent="0.25">
      <c r="F1300" s="3"/>
    </row>
    <row r="1301" spans="6:6" x14ac:dyDescent="0.25">
      <c r="F1301" s="3"/>
    </row>
    <row r="1302" spans="6:6" x14ac:dyDescent="0.25">
      <c r="F1302" s="3"/>
    </row>
    <row r="1303" spans="6:6" x14ac:dyDescent="0.25">
      <c r="F1303" s="3"/>
    </row>
    <row r="1304" spans="6:6" x14ac:dyDescent="0.25">
      <c r="F1304" s="3"/>
    </row>
    <row r="1305" spans="6:6" x14ac:dyDescent="0.25">
      <c r="F1305" s="3"/>
    </row>
    <row r="1306" spans="6:6" x14ac:dyDescent="0.25">
      <c r="F1306" s="3"/>
    </row>
    <row r="1307" spans="6:6" x14ac:dyDescent="0.25">
      <c r="F1307" s="3"/>
    </row>
    <row r="1308" spans="6:6" x14ac:dyDescent="0.25">
      <c r="F1308" s="3"/>
    </row>
    <row r="1309" spans="6:6" x14ac:dyDescent="0.25">
      <c r="F1309" s="3"/>
    </row>
    <row r="1310" spans="6:6" x14ac:dyDescent="0.25">
      <c r="F1310" s="3"/>
    </row>
    <row r="1311" spans="6:6" x14ac:dyDescent="0.25">
      <c r="F1311" s="3"/>
    </row>
    <row r="1312" spans="6:6" x14ac:dyDescent="0.25">
      <c r="F1312" s="3"/>
    </row>
    <row r="1313" spans="6:6" x14ac:dyDescent="0.25">
      <c r="F1313" s="3"/>
    </row>
    <row r="1314" spans="6:6" x14ac:dyDescent="0.25">
      <c r="F1314" s="3"/>
    </row>
    <row r="1315" spans="6:6" x14ac:dyDescent="0.25">
      <c r="F1315" s="3"/>
    </row>
    <row r="1316" spans="6:6" x14ac:dyDescent="0.25">
      <c r="F1316" s="3"/>
    </row>
    <row r="1317" spans="6:6" x14ac:dyDescent="0.25">
      <c r="F1317" s="3"/>
    </row>
    <row r="1318" spans="6:6" x14ac:dyDescent="0.25">
      <c r="F1318" s="3"/>
    </row>
    <row r="1319" spans="6:6" x14ac:dyDescent="0.25">
      <c r="F1319" s="3"/>
    </row>
    <row r="1320" spans="6:6" x14ac:dyDescent="0.25">
      <c r="F1320" s="3"/>
    </row>
    <row r="1321" spans="6:6" x14ac:dyDescent="0.25">
      <c r="F1321" s="3"/>
    </row>
    <row r="1322" spans="6:6" x14ac:dyDescent="0.25">
      <c r="F1322" s="3"/>
    </row>
    <row r="1323" spans="6:6" x14ac:dyDescent="0.25">
      <c r="F1323" s="3"/>
    </row>
    <row r="1324" spans="6:6" x14ac:dyDescent="0.25">
      <c r="F1324" s="3"/>
    </row>
    <row r="1325" spans="6:6" x14ac:dyDescent="0.25">
      <c r="F1325" s="3"/>
    </row>
    <row r="1326" spans="6:6" x14ac:dyDescent="0.25">
      <c r="F1326" s="3"/>
    </row>
    <row r="1327" spans="6:6" x14ac:dyDescent="0.25">
      <c r="F1327" s="3"/>
    </row>
    <row r="1328" spans="6:6" x14ac:dyDescent="0.25">
      <c r="F1328" s="3"/>
    </row>
    <row r="1329" spans="6:6" x14ac:dyDescent="0.25">
      <c r="F1329" s="3"/>
    </row>
    <row r="1330" spans="6:6" x14ac:dyDescent="0.25">
      <c r="F1330" s="3"/>
    </row>
    <row r="1331" spans="6:6" x14ac:dyDescent="0.25">
      <c r="F1331" s="3"/>
    </row>
    <row r="1332" spans="6:6" x14ac:dyDescent="0.25">
      <c r="F1332" s="3"/>
    </row>
    <row r="1333" spans="6:6" x14ac:dyDescent="0.25">
      <c r="F1333" s="3"/>
    </row>
    <row r="1334" spans="6:6" x14ac:dyDescent="0.25">
      <c r="F1334" s="3"/>
    </row>
    <row r="1335" spans="6:6" x14ac:dyDescent="0.25">
      <c r="F1335" s="3"/>
    </row>
    <row r="1336" spans="6:6" x14ac:dyDescent="0.25">
      <c r="F1336" s="3"/>
    </row>
    <row r="1337" spans="6:6" x14ac:dyDescent="0.25">
      <c r="F1337" s="3"/>
    </row>
    <row r="1338" spans="6:6" x14ac:dyDescent="0.25">
      <c r="F1338" s="3"/>
    </row>
    <row r="1339" spans="6:6" x14ac:dyDescent="0.25">
      <c r="F1339" s="3"/>
    </row>
    <row r="1340" spans="6:6" x14ac:dyDescent="0.25">
      <c r="F1340" s="3"/>
    </row>
    <row r="1341" spans="6:6" x14ac:dyDescent="0.25">
      <c r="F1341" s="3"/>
    </row>
    <row r="1342" spans="6:6" x14ac:dyDescent="0.25">
      <c r="F1342" s="3"/>
    </row>
    <row r="1343" spans="6:6" x14ac:dyDescent="0.25">
      <c r="F1343" s="3"/>
    </row>
    <row r="1344" spans="6:6" x14ac:dyDescent="0.25">
      <c r="F1344" s="3"/>
    </row>
    <row r="1345" spans="6:6" x14ac:dyDescent="0.25">
      <c r="F1345" s="3"/>
    </row>
    <row r="1346" spans="6:6" x14ac:dyDescent="0.25">
      <c r="F1346" s="3"/>
    </row>
    <row r="1347" spans="6:6" x14ac:dyDescent="0.25">
      <c r="F1347" s="3"/>
    </row>
    <row r="1348" spans="6:6" x14ac:dyDescent="0.25">
      <c r="F1348" s="3"/>
    </row>
    <row r="1349" spans="6:6" x14ac:dyDescent="0.25">
      <c r="F1349" s="3"/>
    </row>
    <row r="1350" spans="6:6" x14ac:dyDescent="0.25">
      <c r="F1350" s="3"/>
    </row>
    <row r="1351" spans="6:6" x14ac:dyDescent="0.25">
      <c r="F1351" s="3"/>
    </row>
    <row r="1352" spans="6:6" x14ac:dyDescent="0.25">
      <c r="F1352" s="3"/>
    </row>
    <row r="1353" spans="6:6" x14ac:dyDescent="0.25">
      <c r="F1353" s="3"/>
    </row>
    <row r="1354" spans="6:6" x14ac:dyDescent="0.25">
      <c r="F1354" s="3"/>
    </row>
    <row r="1355" spans="6:6" x14ac:dyDescent="0.25">
      <c r="F1355" s="3"/>
    </row>
    <row r="1356" spans="6:6" x14ac:dyDescent="0.25">
      <c r="F1356" s="3"/>
    </row>
    <row r="1357" spans="6:6" x14ac:dyDescent="0.25">
      <c r="F1357" s="3"/>
    </row>
    <row r="1358" spans="6:6" x14ac:dyDescent="0.25">
      <c r="F1358" s="3"/>
    </row>
    <row r="1359" spans="6:6" x14ac:dyDescent="0.25">
      <c r="F1359" s="3"/>
    </row>
    <row r="1360" spans="6:6" x14ac:dyDescent="0.25">
      <c r="F1360" s="3"/>
    </row>
    <row r="1361" spans="6:6" x14ac:dyDescent="0.25">
      <c r="F1361" s="3"/>
    </row>
    <row r="1362" spans="6:6" x14ac:dyDescent="0.25">
      <c r="F1362" s="3"/>
    </row>
    <row r="1363" spans="6:6" x14ac:dyDescent="0.25">
      <c r="F1363" s="3"/>
    </row>
    <row r="1364" spans="6:6" x14ac:dyDescent="0.25">
      <c r="F1364" s="3"/>
    </row>
    <row r="1365" spans="6:6" x14ac:dyDescent="0.25">
      <c r="F1365" s="3"/>
    </row>
    <row r="1366" spans="6:6" x14ac:dyDescent="0.25">
      <c r="F1366" s="3"/>
    </row>
    <row r="1367" spans="6:6" x14ac:dyDescent="0.25">
      <c r="F1367" s="3"/>
    </row>
    <row r="1368" spans="6:6" x14ac:dyDescent="0.25">
      <c r="F1368" s="3"/>
    </row>
    <row r="1369" spans="6:6" x14ac:dyDescent="0.25">
      <c r="F1369" s="3"/>
    </row>
    <row r="1370" spans="6:6" x14ac:dyDescent="0.25">
      <c r="F1370" s="3"/>
    </row>
    <row r="1371" spans="6:6" x14ac:dyDescent="0.25">
      <c r="F1371" s="3"/>
    </row>
    <row r="1372" spans="6:6" x14ac:dyDescent="0.25">
      <c r="F1372" s="3"/>
    </row>
    <row r="1373" spans="6:6" x14ac:dyDescent="0.25">
      <c r="F1373" s="3"/>
    </row>
    <row r="1374" spans="6:6" x14ac:dyDescent="0.25">
      <c r="F1374" s="3"/>
    </row>
    <row r="1375" spans="6:6" x14ac:dyDescent="0.25">
      <c r="F1375" s="3"/>
    </row>
    <row r="1376" spans="6:6" x14ac:dyDescent="0.25">
      <c r="F1376" s="3"/>
    </row>
    <row r="1377" spans="6:6" x14ac:dyDescent="0.25">
      <c r="F1377" s="3"/>
    </row>
    <row r="1378" spans="6:6" x14ac:dyDescent="0.25">
      <c r="F1378" s="3"/>
    </row>
    <row r="1379" spans="6:6" x14ac:dyDescent="0.25">
      <c r="F1379" s="3"/>
    </row>
    <row r="1380" spans="6:6" x14ac:dyDescent="0.25">
      <c r="F1380" s="3"/>
    </row>
    <row r="1381" spans="6:6" x14ac:dyDescent="0.25">
      <c r="F1381" s="3"/>
    </row>
    <row r="1382" spans="6:6" x14ac:dyDescent="0.25">
      <c r="F1382" s="3"/>
    </row>
    <row r="1383" spans="6:6" x14ac:dyDescent="0.25">
      <c r="F1383" s="3"/>
    </row>
    <row r="1384" spans="6:6" x14ac:dyDescent="0.25">
      <c r="F1384" s="3"/>
    </row>
    <row r="1385" spans="6:6" x14ac:dyDescent="0.25">
      <c r="F1385" s="3"/>
    </row>
    <row r="1386" spans="6:6" x14ac:dyDescent="0.25">
      <c r="F1386" s="3"/>
    </row>
    <row r="1387" spans="6:6" x14ac:dyDescent="0.25">
      <c r="F1387" s="3"/>
    </row>
    <row r="1388" spans="6:6" x14ac:dyDescent="0.25">
      <c r="F1388" s="3"/>
    </row>
    <row r="1389" spans="6:6" x14ac:dyDescent="0.25">
      <c r="F1389" s="3"/>
    </row>
    <row r="1390" spans="6:6" x14ac:dyDescent="0.25">
      <c r="F1390" s="3"/>
    </row>
    <row r="1391" spans="6:6" x14ac:dyDescent="0.25">
      <c r="F1391" s="3"/>
    </row>
    <row r="1392" spans="6:6" x14ac:dyDescent="0.25">
      <c r="F1392" s="3"/>
    </row>
    <row r="1393" spans="6:6" x14ac:dyDescent="0.25">
      <c r="F1393" s="3"/>
    </row>
    <row r="1394" spans="6:6" x14ac:dyDescent="0.25">
      <c r="F1394" s="3"/>
    </row>
    <row r="1395" spans="6:6" x14ac:dyDescent="0.25">
      <c r="F1395" s="3"/>
    </row>
    <row r="1396" spans="6:6" x14ac:dyDescent="0.25">
      <c r="F1396" s="3"/>
    </row>
    <row r="1397" spans="6:6" x14ac:dyDescent="0.25">
      <c r="F1397" s="3"/>
    </row>
    <row r="1398" spans="6:6" x14ac:dyDescent="0.25">
      <c r="F1398" s="3"/>
    </row>
    <row r="1399" spans="6:6" x14ac:dyDescent="0.25">
      <c r="F1399" s="3"/>
    </row>
    <row r="1400" spans="6:6" x14ac:dyDescent="0.25">
      <c r="F1400" s="3"/>
    </row>
    <row r="1401" spans="6:6" x14ac:dyDescent="0.25">
      <c r="F1401" s="3"/>
    </row>
    <row r="1402" spans="6:6" x14ac:dyDescent="0.25">
      <c r="F1402" s="3"/>
    </row>
    <row r="1403" spans="6:6" x14ac:dyDescent="0.25">
      <c r="F1403" s="3"/>
    </row>
    <row r="1404" spans="6:6" x14ac:dyDescent="0.25">
      <c r="F1404" s="3"/>
    </row>
    <row r="1405" spans="6:6" x14ac:dyDescent="0.25">
      <c r="F1405" s="3"/>
    </row>
    <row r="1406" spans="6:6" x14ac:dyDescent="0.25">
      <c r="F1406" s="3"/>
    </row>
    <row r="1407" spans="6:6" x14ac:dyDescent="0.25">
      <c r="F1407" s="3"/>
    </row>
    <row r="1408" spans="6:6" x14ac:dyDescent="0.25">
      <c r="F1408" s="3"/>
    </row>
    <row r="1409" spans="6:6" x14ac:dyDescent="0.25">
      <c r="F1409" s="3"/>
    </row>
    <row r="1410" spans="6:6" x14ac:dyDescent="0.25">
      <c r="F1410" s="3"/>
    </row>
    <row r="1411" spans="6:6" x14ac:dyDescent="0.25">
      <c r="F1411" s="3"/>
    </row>
    <row r="1412" spans="6:6" x14ac:dyDescent="0.25">
      <c r="F1412" s="3"/>
    </row>
    <row r="1413" spans="6:6" x14ac:dyDescent="0.25">
      <c r="F1413" s="3"/>
    </row>
    <row r="1414" spans="6:6" x14ac:dyDescent="0.25">
      <c r="F1414" s="3"/>
    </row>
    <row r="1415" spans="6:6" x14ac:dyDescent="0.25">
      <c r="F1415" s="3"/>
    </row>
    <row r="1416" spans="6:6" x14ac:dyDescent="0.25">
      <c r="F1416" s="3"/>
    </row>
    <row r="1417" spans="6:6" x14ac:dyDescent="0.25">
      <c r="F1417" s="3"/>
    </row>
    <row r="1418" spans="6:6" x14ac:dyDescent="0.25">
      <c r="F1418" s="3"/>
    </row>
    <row r="1419" spans="6:6" x14ac:dyDescent="0.25">
      <c r="F1419" s="3"/>
    </row>
    <row r="1420" spans="6:6" x14ac:dyDescent="0.25">
      <c r="F1420" s="3"/>
    </row>
    <row r="1421" spans="6:6" x14ac:dyDescent="0.25">
      <c r="F1421" s="3"/>
    </row>
    <row r="1422" spans="6:6" x14ac:dyDescent="0.25">
      <c r="F1422" s="3"/>
    </row>
    <row r="1423" spans="6:6" x14ac:dyDescent="0.25">
      <c r="F1423" s="3"/>
    </row>
    <row r="1424" spans="6:6" x14ac:dyDescent="0.25">
      <c r="F1424" s="3"/>
    </row>
    <row r="1425" spans="6:6" x14ac:dyDescent="0.25">
      <c r="F1425" s="3"/>
    </row>
    <row r="1426" spans="6:6" x14ac:dyDescent="0.25">
      <c r="F1426" s="3"/>
    </row>
    <row r="1427" spans="6:6" x14ac:dyDescent="0.25">
      <c r="F1427" s="3"/>
    </row>
    <row r="1428" spans="6:6" x14ac:dyDescent="0.25">
      <c r="F1428" s="3"/>
    </row>
    <row r="1429" spans="6:6" x14ac:dyDescent="0.25">
      <c r="F1429" s="3"/>
    </row>
    <row r="1430" spans="6:6" x14ac:dyDescent="0.25">
      <c r="F1430" s="3"/>
    </row>
    <row r="1431" spans="6:6" x14ac:dyDescent="0.25">
      <c r="F1431" s="3"/>
    </row>
    <row r="1432" spans="6:6" x14ac:dyDescent="0.25">
      <c r="F1432" s="3"/>
    </row>
    <row r="1433" spans="6:6" x14ac:dyDescent="0.25">
      <c r="F1433" s="3"/>
    </row>
    <row r="1434" spans="6:6" x14ac:dyDescent="0.25">
      <c r="F1434" s="3"/>
    </row>
    <row r="1435" spans="6:6" x14ac:dyDescent="0.25">
      <c r="F1435" s="3"/>
    </row>
    <row r="1436" spans="6:6" x14ac:dyDescent="0.25">
      <c r="F1436" s="3"/>
    </row>
    <row r="1437" spans="6:6" x14ac:dyDescent="0.25">
      <c r="F1437" s="3"/>
    </row>
    <row r="1438" spans="6:6" x14ac:dyDescent="0.25">
      <c r="F1438" s="3"/>
    </row>
    <row r="1439" spans="6:6" x14ac:dyDescent="0.25">
      <c r="F1439" s="3"/>
    </row>
    <row r="1440" spans="6:6" x14ac:dyDescent="0.25">
      <c r="F1440" s="3"/>
    </row>
    <row r="1441" spans="6:6" x14ac:dyDescent="0.25">
      <c r="F1441" s="3"/>
    </row>
    <row r="1442" spans="6:6" x14ac:dyDescent="0.25">
      <c r="F1442" s="3"/>
    </row>
    <row r="1443" spans="6:6" x14ac:dyDescent="0.25">
      <c r="F1443" s="3"/>
    </row>
    <row r="1444" spans="6:6" x14ac:dyDescent="0.25">
      <c r="F1444" s="3"/>
    </row>
    <row r="1445" spans="6:6" x14ac:dyDescent="0.25">
      <c r="F1445" s="3"/>
    </row>
    <row r="1446" spans="6:6" x14ac:dyDescent="0.25">
      <c r="F1446" s="3"/>
    </row>
    <row r="1447" spans="6:6" x14ac:dyDescent="0.25">
      <c r="F1447" s="3"/>
    </row>
    <row r="1448" spans="6:6" x14ac:dyDescent="0.25">
      <c r="F1448" s="3"/>
    </row>
    <row r="1449" spans="6:6" x14ac:dyDescent="0.25">
      <c r="F1449" s="3"/>
    </row>
    <row r="1450" spans="6:6" x14ac:dyDescent="0.25">
      <c r="F1450" s="3"/>
    </row>
    <row r="1451" spans="6:6" x14ac:dyDescent="0.25">
      <c r="F1451" s="3"/>
    </row>
    <row r="1452" spans="6:6" x14ac:dyDescent="0.25">
      <c r="F1452" s="3"/>
    </row>
    <row r="1453" spans="6:6" x14ac:dyDescent="0.25">
      <c r="F1453" s="3"/>
    </row>
    <row r="1454" spans="6:6" x14ac:dyDescent="0.25">
      <c r="F1454" s="3"/>
    </row>
    <row r="1455" spans="6:6" x14ac:dyDescent="0.25">
      <c r="F1455" s="3"/>
    </row>
    <row r="1456" spans="6:6" x14ac:dyDescent="0.25">
      <c r="F1456" s="3"/>
    </row>
    <row r="1457" spans="6:6" x14ac:dyDescent="0.25">
      <c r="F1457" s="3"/>
    </row>
    <row r="1458" spans="6:6" x14ac:dyDescent="0.25">
      <c r="F1458" s="3"/>
    </row>
    <row r="1459" spans="6:6" x14ac:dyDescent="0.25">
      <c r="F1459" s="3"/>
    </row>
    <row r="1460" spans="6:6" x14ac:dyDescent="0.25">
      <c r="F1460" s="3"/>
    </row>
    <row r="1461" spans="6:6" x14ac:dyDescent="0.25">
      <c r="F1461" s="3"/>
    </row>
    <row r="1462" spans="6:6" x14ac:dyDescent="0.25">
      <c r="F1462" s="3"/>
    </row>
    <row r="1463" spans="6:6" x14ac:dyDescent="0.25">
      <c r="F1463" s="3"/>
    </row>
    <row r="1464" spans="6:6" x14ac:dyDescent="0.25">
      <c r="F1464" s="3"/>
    </row>
    <row r="1465" spans="6:6" x14ac:dyDescent="0.25">
      <c r="F1465" s="3"/>
    </row>
    <row r="1466" spans="6:6" x14ac:dyDescent="0.25">
      <c r="F1466" s="3"/>
    </row>
    <row r="1467" spans="6:6" x14ac:dyDescent="0.25">
      <c r="F1467" s="3"/>
    </row>
    <row r="1468" spans="6:6" x14ac:dyDescent="0.25">
      <c r="F1468" s="3"/>
    </row>
    <row r="1469" spans="6:6" x14ac:dyDescent="0.25">
      <c r="F1469" s="3"/>
    </row>
    <row r="1470" spans="6:6" x14ac:dyDescent="0.25">
      <c r="F1470" s="3"/>
    </row>
    <row r="1471" spans="6:6" x14ac:dyDescent="0.25">
      <c r="F1471" s="3"/>
    </row>
    <row r="1472" spans="6:6" x14ac:dyDescent="0.25">
      <c r="F1472" s="3"/>
    </row>
    <row r="1473" spans="6:6" x14ac:dyDescent="0.25">
      <c r="F1473" s="3"/>
    </row>
    <row r="1474" spans="6:6" x14ac:dyDescent="0.25">
      <c r="F1474" s="3"/>
    </row>
    <row r="1475" spans="6:6" x14ac:dyDescent="0.25">
      <c r="F1475" s="3"/>
    </row>
    <row r="1476" spans="6:6" x14ac:dyDescent="0.25">
      <c r="F1476" s="3"/>
    </row>
    <row r="1477" spans="6:6" x14ac:dyDescent="0.25">
      <c r="F1477" s="3"/>
    </row>
    <row r="1478" spans="6:6" x14ac:dyDescent="0.25">
      <c r="F1478" s="3"/>
    </row>
    <row r="1479" spans="6:6" x14ac:dyDescent="0.25">
      <c r="F1479" s="3"/>
    </row>
    <row r="1480" spans="6:6" x14ac:dyDescent="0.25">
      <c r="F1480" s="3"/>
    </row>
    <row r="1481" spans="6:6" x14ac:dyDescent="0.25">
      <c r="F1481" s="3"/>
    </row>
    <row r="1482" spans="6:6" x14ac:dyDescent="0.25">
      <c r="F1482" s="3"/>
    </row>
    <row r="1483" spans="6:6" x14ac:dyDescent="0.25">
      <c r="F1483" s="3"/>
    </row>
    <row r="1484" spans="6:6" x14ac:dyDescent="0.25">
      <c r="F1484" s="3"/>
    </row>
    <row r="1485" spans="6:6" x14ac:dyDescent="0.25">
      <c r="F1485" s="3"/>
    </row>
    <row r="1486" spans="6:6" x14ac:dyDescent="0.25">
      <c r="F1486" s="3"/>
    </row>
    <row r="1487" spans="6:6" x14ac:dyDescent="0.25">
      <c r="F1487" s="3"/>
    </row>
    <row r="1488" spans="6:6" x14ac:dyDescent="0.25">
      <c r="F1488" s="3"/>
    </row>
    <row r="1489" spans="6:6" x14ac:dyDescent="0.25">
      <c r="F1489" s="3"/>
    </row>
    <row r="1490" spans="6:6" x14ac:dyDescent="0.25">
      <c r="F1490" s="3"/>
    </row>
    <row r="1491" spans="6:6" x14ac:dyDescent="0.25">
      <c r="F1491" s="3"/>
    </row>
    <row r="1492" spans="6:6" x14ac:dyDescent="0.25">
      <c r="F1492" s="3"/>
    </row>
    <row r="1493" spans="6:6" x14ac:dyDescent="0.25">
      <c r="F1493" s="3"/>
    </row>
    <row r="1494" spans="6:6" x14ac:dyDescent="0.25">
      <c r="F1494" s="3"/>
    </row>
    <row r="1495" spans="6:6" x14ac:dyDescent="0.25">
      <c r="F1495" s="3"/>
    </row>
    <row r="1496" spans="6:6" x14ac:dyDescent="0.25">
      <c r="F1496" s="3"/>
    </row>
    <row r="1497" spans="6:6" x14ac:dyDescent="0.25">
      <c r="F1497" s="3"/>
    </row>
    <row r="1498" spans="6:6" x14ac:dyDescent="0.25">
      <c r="F1498" s="3"/>
    </row>
    <row r="1499" spans="6:6" x14ac:dyDescent="0.25">
      <c r="F1499" s="3"/>
    </row>
    <row r="1500" spans="6:6" x14ac:dyDescent="0.25">
      <c r="F1500" s="3"/>
    </row>
    <row r="1501" spans="6:6" x14ac:dyDescent="0.25">
      <c r="F1501" s="3"/>
    </row>
    <row r="1502" spans="6:6" x14ac:dyDescent="0.25">
      <c r="F1502" s="3"/>
    </row>
    <row r="1503" spans="6:6" x14ac:dyDescent="0.25">
      <c r="F1503" s="3"/>
    </row>
    <row r="1504" spans="6:6" x14ac:dyDescent="0.25">
      <c r="F1504" s="3"/>
    </row>
    <row r="1505" spans="6:6" x14ac:dyDescent="0.25">
      <c r="F1505" s="3"/>
    </row>
    <row r="1506" spans="6:6" x14ac:dyDescent="0.25">
      <c r="F1506" s="3"/>
    </row>
    <row r="1507" spans="6:6" x14ac:dyDescent="0.25">
      <c r="F1507" s="3"/>
    </row>
    <row r="1508" spans="6:6" x14ac:dyDescent="0.25">
      <c r="F1508" s="3"/>
    </row>
    <row r="1509" spans="6:6" x14ac:dyDescent="0.25">
      <c r="F1509" s="3"/>
    </row>
    <row r="1510" spans="6:6" x14ac:dyDescent="0.25">
      <c r="F1510" s="3"/>
    </row>
    <row r="1511" spans="6:6" x14ac:dyDescent="0.25">
      <c r="F1511" s="3"/>
    </row>
    <row r="1512" spans="6:6" x14ac:dyDescent="0.25">
      <c r="F1512" s="3"/>
    </row>
    <row r="1513" spans="6:6" x14ac:dyDescent="0.25">
      <c r="F1513" s="3"/>
    </row>
    <row r="1514" spans="6:6" x14ac:dyDescent="0.25">
      <c r="F1514" s="3"/>
    </row>
    <row r="1515" spans="6:6" x14ac:dyDescent="0.25">
      <c r="F1515" s="3"/>
    </row>
    <row r="1516" spans="6:6" x14ac:dyDescent="0.25">
      <c r="F1516" s="3"/>
    </row>
    <row r="1517" spans="6:6" x14ac:dyDescent="0.25">
      <c r="F1517" s="3"/>
    </row>
    <row r="1518" spans="6:6" x14ac:dyDescent="0.25">
      <c r="F1518" s="3"/>
    </row>
    <row r="1519" spans="6:6" x14ac:dyDescent="0.25">
      <c r="F1519" s="3"/>
    </row>
    <row r="1520" spans="6:6" x14ac:dyDescent="0.25">
      <c r="F1520" s="3"/>
    </row>
    <row r="1521" spans="6:6" x14ac:dyDescent="0.25">
      <c r="F1521" s="3"/>
    </row>
    <row r="1522" spans="6:6" x14ac:dyDescent="0.25">
      <c r="F1522" s="3"/>
    </row>
    <row r="1523" spans="6:6" x14ac:dyDescent="0.25">
      <c r="F1523" s="3"/>
    </row>
    <row r="1524" spans="6:6" x14ac:dyDescent="0.25">
      <c r="F1524" s="3"/>
    </row>
    <row r="1525" spans="6:6" x14ac:dyDescent="0.25">
      <c r="F1525" s="3"/>
    </row>
    <row r="1526" spans="6:6" x14ac:dyDescent="0.25">
      <c r="F1526" s="3"/>
    </row>
    <row r="1527" spans="6:6" x14ac:dyDescent="0.25">
      <c r="F1527" s="3"/>
    </row>
    <row r="1528" spans="6:6" x14ac:dyDescent="0.25">
      <c r="F1528" s="3"/>
    </row>
    <row r="1529" spans="6:6" x14ac:dyDescent="0.25">
      <c r="F1529" s="3"/>
    </row>
    <row r="1530" spans="6:6" x14ac:dyDescent="0.25">
      <c r="F1530" s="3"/>
    </row>
    <row r="1531" spans="6:6" x14ac:dyDescent="0.25">
      <c r="F1531" s="3"/>
    </row>
    <row r="1532" spans="6:6" x14ac:dyDescent="0.25">
      <c r="F1532" s="3"/>
    </row>
    <row r="1533" spans="6:6" x14ac:dyDescent="0.25">
      <c r="F1533" s="3"/>
    </row>
    <row r="1534" spans="6:6" x14ac:dyDescent="0.25">
      <c r="F1534" s="3"/>
    </row>
    <row r="1535" spans="6:6" x14ac:dyDescent="0.25">
      <c r="F1535" s="3"/>
    </row>
    <row r="1536" spans="6:6" x14ac:dyDescent="0.25">
      <c r="F1536" s="3"/>
    </row>
    <row r="1537" spans="6:6" x14ac:dyDescent="0.25">
      <c r="F1537" s="3"/>
    </row>
    <row r="1538" spans="6:6" x14ac:dyDescent="0.25">
      <c r="F1538" s="3"/>
    </row>
    <row r="1539" spans="6:6" x14ac:dyDescent="0.25">
      <c r="F1539" s="3"/>
    </row>
    <row r="1540" spans="6:6" x14ac:dyDescent="0.25">
      <c r="F1540" s="3"/>
    </row>
    <row r="1541" spans="6:6" x14ac:dyDescent="0.25">
      <c r="F1541" s="3"/>
    </row>
    <row r="1542" spans="6:6" x14ac:dyDescent="0.25">
      <c r="F1542" s="3"/>
    </row>
    <row r="1543" spans="6:6" x14ac:dyDescent="0.25">
      <c r="F1543" s="3"/>
    </row>
    <row r="1544" spans="6:6" x14ac:dyDescent="0.25">
      <c r="F1544" s="3"/>
    </row>
    <row r="1545" spans="6:6" x14ac:dyDescent="0.25">
      <c r="F1545" s="3"/>
    </row>
    <row r="1546" spans="6:6" x14ac:dyDescent="0.25">
      <c r="F1546" s="3"/>
    </row>
    <row r="1547" spans="6:6" x14ac:dyDescent="0.25">
      <c r="F1547" s="3"/>
    </row>
    <row r="1548" spans="6:6" x14ac:dyDescent="0.25">
      <c r="F1548" s="3"/>
    </row>
    <row r="1549" spans="6:6" x14ac:dyDescent="0.25">
      <c r="F1549" s="3"/>
    </row>
    <row r="1550" spans="6:6" x14ac:dyDescent="0.25">
      <c r="F1550" s="3"/>
    </row>
    <row r="1551" spans="6:6" x14ac:dyDescent="0.25">
      <c r="F1551" s="3"/>
    </row>
    <row r="1552" spans="6:6" x14ac:dyDescent="0.25">
      <c r="F1552" s="3"/>
    </row>
    <row r="1553" spans="6:6" x14ac:dyDescent="0.25">
      <c r="F1553" s="3"/>
    </row>
    <row r="1554" spans="6:6" x14ac:dyDescent="0.25">
      <c r="F1554" s="3"/>
    </row>
    <row r="1555" spans="6:6" x14ac:dyDescent="0.25">
      <c r="F1555" s="3"/>
    </row>
    <row r="1556" spans="6:6" x14ac:dyDescent="0.25">
      <c r="F1556" s="3"/>
    </row>
    <row r="1557" spans="6:6" x14ac:dyDescent="0.25">
      <c r="F1557" s="3"/>
    </row>
    <row r="1558" spans="6:6" x14ac:dyDescent="0.25">
      <c r="F1558" s="3"/>
    </row>
    <row r="1559" spans="6:6" x14ac:dyDescent="0.25">
      <c r="F1559" s="3"/>
    </row>
    <row r="1560" spans="6:6" x14ac:dyDescent="0.25">
      <c r="F1560" s="3"/>
    </row>
    <row r="1561" spans="6:6" x14ac:dyDescent="0.25">
      <c r="F1561" s="3"/>
    </row>
    <row r="1562" spans="6:6" x14ac:dyDescent="0.25">
      <c r="F1562" s="3"/>
    </row>
    <row r="1563" spans="6:6" x14ac:dyDescent="0.25">
      <c r="F1563" s="3"/>
    </row>
    <row r="1564" spans="6:6" x14ac:dyDescent="0.25">
      <c r="F1564" s="3"/>
    </row>
    <row r="1565" spans="6:6" x14ac:dyDescent="0.25">
      <c r="F1565" s="3"/>
    </row>
    <row r="1566" spans="6:6" x14ac:dyDescent="0.25">
      <c r="F1566" s="3"/>
    </row>
    <row r="1567" spans="6:6" x14ac:dyDescent="0.25">
      <c r="F1567" s="3"/>
    </row>
    <row r="1568" spans="6:6" x14ac:dyDescent="0.25">
      <c r="F1568" s="3"/>
    </row>
    <row r="1569" spans="6:6" x14ac:dyDescent="0.25">
      <c r="F1569" s="3"/>
    </row>
    <row r="1570" spans="6:6" x14ac:dyDescent="0.25">
      <c r="F1570" s="3"/>
    </row>
    <row r="1571" spans="6:6" x14ac:dyDescent="0.25">
      <c r="F1571" s="3"/>
    </row>
    <row r="1572" spans="6:6" x14ac:dyDescent="0.25">
      <c r="F1572" s="3"/>
    </row>
    <row r="1573" spans="6:6" x14ac:dyDescent="0.25">
      <c r="F1573" s="3"/>
    </row>
    <row r="1574" spans="6:6" x14ac:dyDescent="0.25">
      <c r="F1574" s="3"/>
    </row>
    <row r="1575" spans="6:6" x14ac:dyDescent="0.25">
      <c r="F1575" s="3"/>
    </row>
    <row r="1576" spans="6:6" x14ac:dyDescent="0.25">
      <c r="F1576" s="3"/>
    </row>
    <row r="1577" spans="6:6" x14ac:dyDescent="0.25">
      <c r="F1577" s="3"/>
    </row>
    <row r="1578" spans="6:6" x14ac:dyDescent="0.25">
      <c r="F1578" s="3"/>
    </row>
    <row r="1579" spans="6:6" x14ac:dyDescent="0.25">
      <c r="F1579" s="3"/>
    </row>
    <row r="1580" spans="6:6" x14ac:dyDescent="0.25">
      <c r="F1580" s="3"/>
    </row>
    <row r="1581" spans="6:6" x14ac:dyDescent="0.25">
      <c r="F1581" s="3"/>
    </row>
    <row r="1582" spans="6:6" x14ac:dyDescent="0.25">
      <c r="F1582" s="3"/>
    </row>
    <row r="1583" spans="6:6" x14ac:dyDescent="0.25">
      <c r="F1583" s="3"/>
    </row>
    <row r="1584" spans="6:6" x14ac:dyDescent="0.25">
      <c r="F1584" s="3"/>
    </row>
    <row r="1585" spans="6:6" x14ac:dyDescent="0.25">
      <c r="F1585" s="3"/>
    </row>
    <row r="1586" spans="6:6" x14ac:dyDescent="0.25">
      <c r="F1586" s="3"/>
    </row>
    <row r="1587" spans="6:6" x14ac:dyDescent="0.25">
      <c r="F1587" s="3"/>
    </row>
    <row r="1588" spans="6:6" x14ac:dyDescent="0.25">
      <c r="F1588" s="3"/>
    </row>
    <row r="1589" spans="6:6" x14ac:dyDescent="0.25">
      <c r="F1589" s="3"/>
    </row>
    <row r="1590" spans="6:6" x14ac:dyDescent="0.25">
      <c r="F1590" s="3"/>
    </row>
    <row r="1591" spans="6:6" x14ac:dyDescent="0.25">
      <c r="F1591" s="3"/>
    </row>
    <row r="1592" spans="6:6" x14ac:dyDescent="0.25">
      <c r="F1592" s="3"/>
    </row>
    <row r="1593" spans="6:6" x14ac:dyDescent="0.25">
      <c r="F1593" s="3"/>
    </row>
    <row r="1594" spans="6:6" x14ac:dyDescent="0.25">
      <c r="F1594" s="3"/>
    </row>
    <row r="1595" spans="6:6" x14ac:dyDescent="0.25">
      <c r="F1595" s="3"/>
    </row>
    <row r="1596" spans="6:6" x14ac:dyDescent="0.25">
      <c r="F1596" s="3"/>
    </row>
    <row r="1597" spans="6:6" x14ac:dyDescent="0.25">
      <c r="F1597" s="3"/>
    </row>
    <row r="1598" spans="6:6" x14ac:dyDescent="0.25">
      <c r="F1598" s="3"/>
    </row>
    <row r="1599" spans="6:6" x14ac:dyDescent="0.25">
      <c r="F1599" s="3"/>
    </row>
    <row r="1600" spans="6:6" x14ac:dyDescent="0.25">
      <c r="F1600" s="3"/>
    </row>
    <row r="1601" spans="6:6" x14ac:dyDescent="0.25">
      <c r="F1601" s="3"/>
    </row>
    <row r="1602" spans="6:6" x14ac:dyDescent="0.25">
      <c r="F1602" s="3"/>
    </row>
    <row r="1603" spans="6:6" x14ac:dyDescent="0.25">
      <c r="F1603" s="3"/>
    </row>
    <row r="1604" spans="6:6" x14ac:dyDescent="0.25">
      <c r="F1604" s="3"/>
    </row>
    <row r="1605" spans="6:6" x14ac:dyDescent="0.25">
      <c r="F1605" s="3"/>
    </row>
    <row r="1606" spans="6:6" x14ac:dyDescent="0.25">
      <c r="F1606" s="3"/>
    </row>
    <row r="1607" spans="6:6" x14ac:dyDescent="0.25">
      <c r="F1607" s="3"/>
    </row>
    <row r="1608" spans="6:6" x14ac:dyDescent="0.25">
      <c r="F1608" s="3"/>
    </row>
    <row r="1609" spans="6:6" x14ac:dyDescent="0.25">
      <c r="F1609" s="3"/>
    </row>
    <row r="1610" spans="6:6" x14ac:dyDescent="0.25">
      <c r="F1610" s="3"/>
    </row>
    <row r="1611" spans="6:6" x14ac:dyDescent="0.25">
      <c r="F1611" s="3"/>
    </row>
    <row r="1612" spans="6:6" x14ac:dyDescent="0.25">
      <c r="F1612" s="3"/>
    </row>
    <row r="1613" spans="6:6" x14ac:dyDescent="0.25">
      <c r="F1613" s="3"/>
    </row>
    <row r="1614" spans="6:6" x14ac:dyDescent="0.25">
      <c r="F1614" s="3"/>
    </row>
    <row r="1615" spans="6:6" x14ac:dyDescent="0.25">
      <c r="F1615" s="3"/>
    </row>
    <row r="1616" spans="6:6" x14ac:dyDescent="0.25">
      <c r="F1616" s="3"/>
    </row>
    <row r="1617" spans="6:6" x14ac:dyDescent="0.25">
      <c r="F1617" s="3"/>
    </row>
    <row r="1618" spans="6:6" x14ac:dyDescent="0.25">
      <c r="F1618" s="3"/>
    </row>
    <row r="1619" spans="6:6" x14ac:dyDescent="0.25">
      <c r="F1619" s="3"/>
    </row>
    <row r="1620" spans="6:6" x14ac:dyDescent="0.25">
      <c r="F1620" s="3"/>
    </row>
    <row r="1621" spans="6:6" x14ac:dyDescent="0.25">
      <c r="F1621" s="3"/>
    </row>
    <row r="1622" spans="6:6" x14ac:dyDescent="0.25">
      <c r="F1622" s="3"/>
    </row>
    <row r="1623" spans="6:6" x14ac:dyDescent="0.25">
      <c r="F1623" s="3"/>
    </row>
    <row r="1624" spans="6:6" x14ac:dyDescent="0.25">
      <c r="F1624" s="3"/>
    </row>
    <row r="1625" spans="6:6" x14ac:dyDescent="0.25">
      <c r="F1625" s="3"/>
    </row>
    <row r="1626" spans="6:6" x14ac:dyDescent="0.25">
      <c r="F1626" s="3"/>
    </row>
    <row r="1627" spans="6:6" x14ac:dyDescent="0.25">
      <c r="F1627" s="3"/>
    </row>
    <row r="1628" spans="6:6" x14ac:dyDescent="0.25">
      <c r="F1628" s="3"/>
    </row>
    <row r="1629" spans="6:6" x14ac:dyDescent="0.25">
      <c r="F1629" s="3"/>
    </row>
    <row r="1630" spans="6:6" x14ac:dyDescent="0.25">
      <c r="F1630" s="3"/>
    </row>
    <row r="1631" spans="6:6" x14ac:dyDescent="0.25">
      <c r="F1631" s="3"/>
    </row>
    <row r="1632" spans="6:6" x14ac:dyDescent="0.25">
      <c r="F1632" s="3"/>
    </row>
    <row r="1633" spans="6:6" x14ac:dyDescent="0.25">
      <c r="F1633" s="3"/>
    </row>
    <row r="1634" spans="6:6" x14ac:dyDescent="0.25">
      <c r="F1634" s="3"/>
    </row>
    <row r="1635" spans="6:6" x14ac:dyDescent="0.25">
      <c r="F1635" s="3"/>
    </row>
    <row r="1636" spans="6:6" x14ac:dyDescent="0.25">
      <c r="F1636" s="3"/>
    </row>
    <row r="1637" spans="6:6" x14ac:dyDescent="0.25">
      <c r="F1637" s="3"/>
    </row>
    <row r="1638" spans="6:6" x14ac:dyDescent="0.25">
      <c r="F1638" s="3"/>
    </row>
    <row r="1639" spans="6:6" x14ac:dyDescent="0.25">
      <c r="F1639" s="3"/>
    </row>
    <row r="1640" spans="6:6" x14ac:dyDescent="0.25">
      <c r="F1640" s="3"/>
    </row>
    <row r="1641" spans="6:6" x14ac:dyDescent="0.25">
      <c r="F1641" s="3"/>
    </row>
    <row r="1642" spans="6:6" x14ac:dyDescent="0.25">
      <c r="F1642" s="3"/>
    </row>
    <row r="1643" spans="6:6" x14ac:dyDescent="0.25">
      <c r="F1643" s="3"/>
    </row>
    <row r="1644" spans="6:6" x14ac:dyDescent="0.25">
      <c r="F1644" s="3"/>
    </row>
    <row r="1645" spans="6:6" x14ac:dyDescent="0.25">
      <c r="F1645" s="3"/>
    </row>
    <row r="1646" spans="6:6" x14ac:dyDescent="0.25">
      <c r="F1646" s="3"/>
    </row>
    <row r="1647" spans="6:6" x14ac:dyDescent="0.25">
      <c r="F1647" s="3"/>
    </row>
    <row r="1648" spans="6:6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89" spans="6:6" x14ac:dyDescent="0.25">
      <c r="F1689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  <row r="1721" spans="6:6" x14ac:dyDescent="0.25">
      <c r="F1721" s="3"/>
    </row>
    <row r="1722" spans="6:6" x14ac:dyDescent="0.25">
      <c r="F1722" s="3"/>
    </row>
    <row r="1723" spans="6:6" x14ac:dyDescent="0.25">
      <c r="F1723" s="3"/>
    </row>
    <row r="1724" spans="6:6" x14ac:dyDescent="0.25">
      <c r="F1724" s="3"/>
    </row>
    <row r="1725" spans="6:6" x14ac:dyDescent="0.25">
      <c r="F1725" s="3"/>
    </row>
    <row r="1726" spans="6:6" x14ac:dyDescent="0.25">
      <c r="F1726" s="3"/>
    </row>
    <row r="1727" spans="6:6" x14ac:dyDescent="0.25">
      <c r="F1727" s="3"/>
    </row>
    <row r="1728" spans="6:6" x14ac:dyDescent="0.25">
      <c r="F1728" s="3"/>
    </row>
    <row r="1729" spans="6:6" x14ac:dyDescent="0.25">
      <c r="F1729" s="3"/>
    </row>
    <row r="1730" spans="6:6" x14ac:dyDescent="0.25">
      <c r="F1730" s="3"/>
    </row>
    <row r="1731" spans="6:6" x14ac:dyDescent="0.25">
      <c r="F1731" s="3"/>
    </row>
    <row r="1732" spans="6:6" x14ac:dyDescent="0.25">
      <c r="F1732" s="3"/>
    </row>
    <row r="1733" spans="6:6" x14ac:dyDescent="0.25">
      <c r="F1733" s="3"/>
    </row>
    <row r="1734" spans="6:6" x14ac:dyDescent="0.25">
      <c r="F1734" s="3"/>
    </row>
    <row r="1735" spans="6:6" x14ac:dyDescent="0.25">
      <c r="F1735" s="3"/>
    </row>
    <row r="1736" spans="6:6" x14ac:dyDescent="0.25">
      <c r="F1736" s="3"/>
    </row>
    <row r="1737" spans="6:6" x14ac:dyDescent="0.25">
      <c r="F1737" s="3"/>
    </row>
    <row r="1738" spans="6:6" x14ac:dyDescent="0.25">
      <c r="F1738" s="3"/>
    </row>
    <row r="1739" spans="6:6" x14ac:dyDescent="0.25">
      <c r="F1739" s="3"/>
    </row>
    <row r="1740" spans="6:6" x14ac:dyDescent="0.25">
      <c r="F1740" s="3"/>
    </row>
    <row r="1741" spans="6:6" x14ac:dyDescent="0.25">
      <c r="F1741" s="3"/>
    </row>
    <row r="1742" spans="6:6" x14ac:dyDescent="0.25">
      <c r="F1742" s="3"/>
    </row>
    <row r="1743" spans="6:6" x14ac:dyDescent="0.25">
      <c r="F1743" s="3"/>
    </row>
    <row r="1744" spans="6:6" x14ac:dyDescent="0.25">
      <c r="F1744" s="3"/>
    </row>
    <row r="1745" spans="6:6" x14ac:dyDescent="0.25">
      <c r="F1745" s="3"/>
    </row>
    <row r="1746" spans="6:6" x14ac:dyDescent="0.25">
      <c r="F1746" s="3"/>
    </row>
    <row r="1747" spans="6:6" x14ac:dyDescent="0.25">
      <c r="F1747" s="3"/>
    </row>
    <row r="1748" spans="6:6" x14ac:dyDescent="0.25">
      <c r="F1748" s="3"/>
    </row>
    <row r="1749" spans="6:6" x14ac:dyDescent="0.25">
      <c r="F1749" s="3"/>
    </row>
    <row r="1750" spans="6:6" x14ac:dyDescent="0.25">
      <c r="F1750" s="3"/>
    </row>
    <row r="1751" spans="6:6" x14ac:dyDescent="0.25">
      <c r="F1751" s="3"/>
    </row>
    <row r="1752" spans="6:6" x14ac:dyDescent="0.25">
      <c r="F1752" s="3"/>
    </row>
    <row r="1753" spans="6:6" x14ac:dyDescent="0.25">
      <c r="F1753" s="3"/>
    </row>
    <row r="1754" spans="6:6" x14ac:dyDescent="0.25">
      <c r="F1754" s="3"/>
    </row>
    <row r="1755" spans="6:6" x14ac:dyDescent="0.25">
      <c r="F1755" s="3"/>
    </row>
    <row r="1756" spans="6:6" x14ac:dyDescent="0.25">
      <c r="F1756" s="3"/>
    </row>
    <row r="1757" spans="6:6" x14ac:dyDescent="0.25">
      <c r="F1757" s="3"/>
    </row>
    <row r="1758" spans="6:6" x14ac:dyDescent="0.25">
      <c r="F1758" s="3"/>
    </row>
    <row r="1759" spans="6:6" x14ac:dyDescent="0.25">
      <c r="F1759" s="3"/>
    </row>
    <row r="1760" spans="6:6" x14ac:dyDescent="0.25">
      <c r="F1760" s="3"/>
    </row>
    <row r="1761" spans="6:6" x14ac:dyDescent="0.25">
      <c r="F1761" s="3"/>
    </row>
    <row r="1762" spans="6:6" x14ac:dyDescent="0.25">
      <c r="F1762" s="3"/>
    </row>
    <row r="1763" spans="6:6" x14ac:dyDescent="0.25">
      <c r="F1763" s="3"/>
    </row>
    <row r="1764" spans="6:6" x14ac:dyDescent="0.25">
      <c r="F1764" s="3"/>
    </row>
    <row r="1765" spans="6:6" x14ac:dyDescent="0.25">
      <c r="F1765" s="3"/>
    </row>
    <row r="1766" spans="6:6" x14ac:dyDescent="0.25">
      <c r="F1766" s="3"/>
    </row>
    <row r="1767" spans="6:6" x14ac:dyDescent="0.25">
      <c r="F1767" s="3"/>
    </row>
    <row r="1768" spans="6:6" x14ac:dyDescent="0.25">
      <c r="F1768" s="3"/>
    </row>
    <row r="1769" spans="6:6" x14ac:dyDescent="0.25">
      <c r="F1769" s="3"/>
    </row>
    <row r="1770" spans="6:6" x14ac:dyDescent="0.25">
      <c r="F1770" s="3"/>
    </row>
    <row r="1771" spans="6:6" x14ac:dyDescent="0.25">
      <c r="F1771" s="3"/>
    </row>
    <row r="1772" spans="6:6" x14ac:dyDescent="0.25">
      <c r="F1772" s="3"/>
    </row>
    <row r="1773" spans="6:6" x14ac:dyDescent="0.25">
      <c r="F1773" s="3"/>
    </row>
    <row r="1774" spans="6:6" x14ac:dyDescent="0.25">
      <c r="F1774" s="3"/>
    </row>
    <row r="1775" spans="6:6" x14ac:dyDescent="0.25">
      <c r="F1775" s="3"/>
    </row>
    <row r="1776" spans="6:6" x14ac:dyDescent="0.25">
      <c r="F1776" s="3"/>
    </row>
    <row r="1777" spans="6:6" x14ac:dyDescent="0.25">
      <c r="F1777" s="3"/>
    </row>
    <row r="1778" spans="6:6" x14ac:dyDescent="0.25">
      <c r="F1778" s="3"/>
    </row>
    <row r="1779" spans="6:6" x14ac:dyDescent="0.25">
      <c r="F1779" s="3"/>
    </row>
    <row r="1780" spans="6:6" x14ac:dyDescent="0.25">
      <c r="F1780" s="3"/>
    </row>
    <row r="1781" spans="6:6" x14ac:dyDescent="0.25">
      <c r="F1781" s="3"/>
    </row>
    <row r="1782" spans="6:6" x14ac:dyDescent="0.25">
      <c r="F1782" s="3"/>
    </row>
    <row r="1783" spans="6:6" x14ac:dyDescent="0.25">
      <c r="F1783" s="3"/>
    </row>
    <row r="1784" spans="6:6" x14ac:dyDescent="0.25">
      <c r="F1784" s="3"/>
    </row>
    <row r="1785" spans="6:6" x14ac:dyDescent="0.25">
      <c r="F1785" s="3"/>
    </row>
    <row r="1786" spans="6:6" x14ac:dyDescent="0.25">
      <c r="F1786" s="3"/>
    </row>
    <row r="1787" spans="6:6" x14ac:dyDescent="0.25">
      <c r="F1787" s="3"/>
    </row>
    <row r="1788" spans="6:6" x14ac:dyDescent="0.25">
      <c r="F1788" s="3"/>
    </row>
    <row r="1789" spans="6:6" x14ac:dyDescent="0.25">
      <c r="F1789" s="3"/>
    </row>
    <row r="1790" spans="6:6" x14ac:dyDescent="0.25">
      <c r="F1790" s="3"/>
    </row>
    <row r="1791" spans="6:6" x14ac:dyDescent="0.25">
      <c r="F1791" s="3"/>
    </row>
    <row r="1792" spans="6:6" x14ac:dyDescent="0.25">
      <c r="F1792" s="3"/>
    </row>
    <row r="1793" spans="6:6" x14ac:dyDescent="0.25">
      <c r="F1793" s="3"/>
    </row>
    <row r="1794" spans="6:6" x14ac:dyDescent="0.25">
      <c r="F1794" s="3"/>
    </row>
    <row r="1795" spans="6:6" x14ac:dyDescent="0.25">
      <c r="F1795" s="3"/>
    </row>
    <row r="1796" spans="6:6" x14ac:dyDescent="0.25">
      <c r="F1796" s="3"/>
    </row>
    <row r="1797" spans="6:6" x14ac:dyDescent="0.25">
      <c r="F1797" s="3"/>
    </row>
    <row r="1798" spans="6:6" x14ac:dyDescent="0.25">
      <c r="F1798" s="3"/>
    </row>
    <row r="1799" spans="6:6" x14ac:dyDescent="0.25">
      <c r="F1799" s="3"/>
    </row>
    <row r="1800" spans="6:6" x14ac:dyDescent="0.25">
      <c r="F1800" s="3"/>
    </row>
    <row r="1801" spans="6:6" x14ac:dyDescent="0.25">
      <c r="F1801" s="3"/>
    </row>
    <row r="1802" spans="6:6" x14ac:dyDescent="0.25">
      <c r="F1802" s="3"/>
    </row>
    <row r="1803" spans="6:6" x14ac:dyDescent="0.25">
      <c r="F1803" s="3"/>
    </row>
    <row r="1804" spans="6:6" x14ac:dyDescent="0.25">
      <c r="F1804" s="3"/>
    </row>
    <row r="1805" spans="6:6" x14ac:dyDescent="0.25">
      <c r="F1805" s="3"/>
    </row>
    <row r="1806" spans="6:6" x14ac:dyDescent="0.25">
      <c r="F1806" s="3"/>
    </row>
    <row r="1807" spans="6:6" x14ac:dyDescent="0.25">
      <c r="F1807" s="3"/>
    </row>
    <row r="1808" spans="6:6" x14ac:dyDescent="0.25">
      <c r="F1808" s="3"/>
    </row>
    <row r="1809" spans="6:6" x14ac:dyDescent="0.25">
      <c r="F1809" s="3"/>
    </row>
    <row r="1810" spans="6:6" x14ac:dyDescent="0.25">
      <c r="F1810" s="3"/>
    </row>
    <row r="1811" spans="6:6" x14ac:dyDescent="0.25">
      <c r="F1811" s="3"/>
    </row>
    <row r="1812" spans="6:6" x14ac:dyDescent="0.25">
      <c r="F1812" s="3"/>
    </row>
    <row r="1813" spans="6:6" x14ac:dyDescent="0.25">
      <c r="F1813" s="3"/>
    </row>
    <row r="1814" spans="6:6" x14ac:dyDescent="0.25">
      <c r="F1814" s="3"/>
    </row>
    <row r="1815" spans="6:6" x14ac:dyDescent="0.25">
      <c r="F1815" s="3"/>
    </row>
    <row r="1816" spans="6:6" x14ac:dyDescent="0.25">
      <c r="F1816" s="3"/>
    </row>
    <row r="1817" spans="6:6" x14ac:dyDescent="0.25">
      <c r="F1817" s="3"/>
    </row>
    <row r="1818" spans="6:6" x14ac:dyDescent="0.25">
      <c r="F1818" s="3"/>
    </row>
    <row r="1819" spans="6:6" x14ac:dyDescent="0.25">
      <c r="F1819" s="3"/>
    </row>
    <row r="1820" spans="6:6" x14ac:dyDescent="0.25">
      <c r="F1820" s="3"/>
    </row>
    <row r="1821" spans="6:6" x14ac:dyDescent="0.25">
      <c r="F1821" s="3"/>
    </row>
    <row r="1822" spans="6:6" x14ac:dyDescent="0.25">
      <c r="F1822" s="3"/>
    </row>
    <row r="1823" spans="6:6" x14ac:dyDescent="0.25">
      <c r="F1823" s="3"/>
    </row>
    <row r="1824" spans="6:6" x14ac:dyDescent="0.25">
      <c r="F1824" s="3"/>
    </row>
    <row r="1825" spans="6:6" x14ac:dyDescent="0.25">
      <c r="F1825" s="3"/>
    </row>
    <row r="1826" spans="6:6" x14ac:dyDescent="0.25">
      <c r="F1826" s="3"/>
    </row>
    <row r="1827" spans="6:6" x14ac:dyDescent="0.25">
      <c r="F1827" s="3"/>
    </row>
    <row r="1828" spans="6:6" x14ac:dyDescent="0.25">
      <c r="F1828" s="3"/>
    </row>
    <row r="1829" spans="6:6" x14ac:dyDescent="0.25">
      <c r="F1829" s="3"/>
    </row>
    <row r="1830" spans="6:6" x14ac:dyDescent="0.25">
      <c r="F1830" s="3"/>
    </row>
    <row r="1831" spans="6:6" x14ac:dyDescent="0.25">
      <c r="F1831" s="3"/>
    </row>
    <row r="1832" spans="6:6" x14ac:dyDescent="0.25">
      <c r="F1832" s="3"/>
    </row>
    <row r="1833" spans="6:6" x14ac:dyDescent="0.25">
      <c r="F1833" s="3"/>
    </row>
    <row r="1834" spans="6:6" x14ac:dyDescent="0.25">
      <c r="F1834" s="3"/>
    </row>
    <row r="1835" spans="6:6" x14ac:dyDescent="0.25">
      <c r="F1835" s="3"/>
    </row>
    <row r="1836" spans="6:6" x14ac:dyDescent="0.25">
      <c r="F1836" s="3"/>
    </row>
    <row r="1837" spans="6:6" x14ac:dyDescent="0.25">
      <c r="F1837" s="3"/>
    </row>
    <row r="1838" spans="6:6" x14ac:dyDescent="0.25">
      <c r="F1838" s="3"/>
    </row>
    <row r="1839" spans="6:6" x14ac:dyDescent="0.25">
      <c r="F1839" s="3"/>
    </row>
    <row r="1840" spans="6:6" x14ac:dyDescent="0.25">
      <c r="F1840" s="3"/>
    </row>
    <row r="1841" spans="6:6" x14ac:dyDescent="0.25">
      <c r="F1841" s="3"/>
    </row>
    <row r="1842" spans="6:6" x14ac:dyDescent="0.25">
      <c r="F1842" s="3"/>
    </row>
    <row r="1843" spans="6:6" x14ac:dyDescent="0.25">
      <c r="F1843" s="3"/>
    </row>
    <row r="1844" spans="6:6" x14ac:dyDescent="0.25">
      <c r="F1844" s="3"/>
    </row>
    <row r="1845" spans="6:6" x14ac:dyDescent="0.25">
      <c r="F1845" s="3"/>
    </row>
    <row r="1846" spans="6:6" x14ac:dyDescent="0.25">
      <c r="F1846" s="3"/>
    </row>
    <row r="1847" spans="6:6" x14ac:dyDescent="0.25">
      <c r="F1847" s="3"/>
    </row>
    <row r="1848" spans="6:6" x14ac:dyDescent="0.25">
      <c r="F1848" s="3"/>
    </row>
    <row r="1849" spans="6:6" x14ac:dyDescent="0.25">
      <c r="F1849" s="3"/>
    </row>
    <row r="1850" spans="6:6" x14ac:dyDescent="0.25">
      <c r="F1850" s="3"/>
    </row>
    <row r="1851" spans="6:6" x14ac:dyDescent="0.25">
      <c r="F1851" s="3"/>
    </row>
    <row r="1852" spans="6:6" x14ac:dyDescent="0.25">
      <c r="F1852" s="3"/>
    </row>
    <row r="1853" spans="6:6" x14ac:dyDescent="0.25">
      <c r="F1853" s="3"/>
    </row>
    <row r="1854" spans="6:6" x14ac:dyDescent="0.25">
      <c r="F1854" s="3"/>
    </row>
    <row r="1855" spans="6:6" x14ac:dyDescent="0.25">
      <c r="F1855" s="3"/>
    </row>
    <row r="1856" spans="6:6" x14ac:dyDescent="0.25">
      <c r="F1856" s="3"/>
    </row>
    <row r="1857" spans="6:6" x14ac:dyDescent="0.25">
      <c r="F1857" s="3"/>
    </row>
    <row r="1858" spans="6:6" x14ac:dyDescent="0.25">
      <c r="F1858" s="3"/>
    </row>
    <row r="1859" spans="6:6" x14ac:dyDescent="0.25">
      <c r="F1859" s="3"/>
    </row>
    <row r="1860" spans="6:6" x14ac:dyDescent="0.25">
      <c r="F1860" s="3"/>
    </row>
    <row r="1861" spans="6:6" x14ac:dyDescent="0.25">
      <c r="F1861" s="3"/>
    </row>
    <row r="1862" spans="6:6" x14ac:dyDescent="0.25">
      <c r="F1862" s="3"/>
    </row>
    <row r="1863" spans="6:6" x14ac:dyDescent="0.25">
      <c r="F1863" s="3"/>
    </row>
    <row r="1864" spans="6:6" x14ac:dyDescent="0.25">
      <c r="F1864" s="3"/>
    </row>
    <row r="1865" spans="6:6" x14ac:dyDescent="0.25">
      <c r="F1865" s="3"/>
    </row>
    <row r="1866" spans="6:6" x14ac:dyDescent="0.25">
      <c r="F1866" s="3"/>
    </row>
    <row r="1867" spans="6:6" x14ac:dyDescent="0.25">
      <c r="F1867" s="3"/>
    </row>
    <row r="1868" spans="6:6" x14ac:dyDescent="0.25">
      <c r="F1868" s="3"/>
    </row>
    <row r="1869" spans="6:6" x14ac:dyDescent="0.25">
      <c r="F1869" s="3"/>
    </row>
    <row r="1870" spans="6:6" x14ac:dyDescent="0.25">
      <c r="F1870" s="3"/>
    </row>
    <row r="1871" spans="6:6" x14ac:dyDescent="0.25">
      <c r="F1871" s="3"/>
    </row>
    <row r="1872" spans="6:6" x14ac:dyDescent="0.25">
      <c r="F1872" s="3"/>
    </row>
    <row r="1873" spans="6:6" x14ac:dyDescent="0.25">
      <c r="F1873" s="3"/>
    </row>
    <row r="1874" spans="6:6" x14ac:dyDescent="0.25">
      <c r="F1874" s="3"/>
    </row>
    <row r="1875" spans="6:6" x14ac:dyDescent="0.25">
      <c r="F1875" s="3"/>
    </row>
    <row r="1876" spans="6:6" x14ac:dyDescent="0.25">
      <c r="F1876" s="3"/>
    </row>
    <row r="1877" spans="6:6" x14ac:dyDescent="0.25">
      <c r="F1877" s="3"/>
    </row>
    <row r="1878" spans="6:6" x14ac:dyDescent="0.25">
      <c r="F1878" s="3"/>
    </row>
    <row r="1879" spans="6:6" x14ac:dyDescent="0.25">
      <c r="F1879" s="3"/>
    </row>
    <row r="1880" spans="6:6" x14ac:dyDescent="0.25">
      <c r="F1880" s="3"/>
    </row>
    <row r="1881" spans="6:6" x14ac:dyDescent="0.25">
      <c r="F1881" s="3"/>
    </row>
    <row r="1882" spans="6:6" x14ac:dyDescent="0.25">
      <c r="F1882" s="3"/>
    </row>
    <row r="1883" spans="6:6" x14ac:dyDescent="0.25">
      <c r="F1883" s="3"/>
    </row>
    <row r="1884" spans="6:6" x14ac:dyDescent="0.25">
      <c r="F1884" s="3"/>
    </row>
    <row r="1885" spans="6:6" x14ac:dyDescent="0.25">
      <c r="F1885" s="3"/>
    </row>
    <row r="1886" spans="6:6" x14ac:dyDescent="0.25">
      <c r="F1886" s="3"/>
    </row>
    <row r="1887" spans="6:6" x14ac:dyDescent="0.25">
      <c r="F1887" s="3"/>
    </row>
    <row r="1888" spans="6:6" x14ac:dyDescent="0.25">
      <c r="F1888" s="3"/>
    </row>
    <row r="1889" spans="6:6" x14ac:dyDescent="0.25">
      <c r="F1889" s="3"/>
    </row>
    <row r="1890" spans="6:6" x14ac:dyDescent="0.25">
      <c r="F1890" s="3"/>
    </row>
    <row r="1891" spans="6:6" x14ac:dyDescent="0.25">
      <c r="F1891" s="3"/>
    </row>
    <row r="1892" spans="6:6" x14ac:dyDescent="0.25">
      <c r="F1892" s="3"/>
    </row>
    <row r="1893" spans="6:6" x14ac:dyDescent="0.25">
      <c r="F1893" s="3"/>
    </row>
    <row r="1894" spans="6:6" x14ac:dyDescent="0.25">
      <c r="F1894" s="3"/>
    </row>
    <row r="1895" spans="6:6" x14ac:dyDescent="0.25">
      <c r="F1895" s="3"/>
    </row>
    <row r="1896" spans="6:6" x14ac:dyDescent="0.25">
      <c r="F1896" s="3"/>
    </row>
    <row r="1897" spans="6:6" x14ac:dyDescent="0.25">
      <c r="F1897" s="3"/>
    </row>
    <row r="1898" spans="6:6" x14ac:dyDescent="0.25">
      <c r="F1898" s="3"/>
    </row>
    <row r="1899" spans="6:6" x14ac:dyDescent="0.25">
      <c r="F1899" s="3"/>
    </row>
    <row r="1900" spans="6:6" x14ac:dyDescent="0.25">
      <c r="F1900" s="3"/>
    </row>
    <row r="1901" spans="6:6" x14ac:dyDescent="0.25">
      <c r="F1901" s="3"/>
    </row>
    <row r="1902" spans="6:6" x14ac:dyDescent="0.25">
      <c r="F1902" s="3"/>
    </row>
    <row r="1903" spans="6:6" x14ac:dyDescent="0.25">
      <c r="F1903" s="3"/>
    </row>
    <row r="1904" spans="6:6" x14ac:dyDescent="0.25">
      <c r="F1904" s="3"/>
    </row>
    <row r="1905" spans="6:6" x14ac:dyDescent="0.25">
      <c r="F1905" s="3"/>
    </row>
    <row r="1906" spans="6:6" x14ac:dyDescent="0.25">
      <c r="F1906" s="3"/>
    </row>
    <row r="1907" spans="6:6" x14ac:dyDescent="0.25">
      <c r="F1907" s="3"/>
    </row>
    <row r="1908" spans="6:6" x14ac:dyDescent="0.25">
      <c r="F1908" s="3"/>
    </row>
    <row r="1909" spans="6:6" x14ac:dyDescent="0.25">
      <c r="F1909" s="3"/>
    </row>
    <row r="1910" spans="6:6" x14ac:dyDescent="0.25">
      <c r="F1910" s="3"/>
    </row>
    <row r="1911" spans="6:6" x14ac:dyDescent="0.25">
      <c r="F1911" s="3"/>
    </row>
    <row r="1912" spans="6:6" x14ac:dyDescent="0.25">
      <c r="F1912" s="3"/>
    </row>
    <row r="1913" spans="6:6" x14ac:dyDescent="0.25">
      <c r="F1913" s="3"/>
    </row>
    <row r="1914" spans="6:6" x14ac:dyDescent="0.25">
      <c r="F1914" s="3"/>
    </row>
    <row r="1915" spans="6:6" x14ac:dyDescent="0.25">
      <c r="F1915" s="3"/>
    </row>
    <row r="1916" spans="6:6" x14ac:dyDescent="0.25">
      <c r="F1916" s="3"/>
    </row>
    <row r="1917" spans="6:6" x14ac:dyDescent="0.25">
      <c r="F1917" s="3"/>
    </row>
    <row r="1918" spans="6:6" x14ac:dyDescent="0.25">
      <c r="F1918" s="3"/>
    </row>
    <row r="1919" spans="6:6" x14ac:dyDescent="0.25">
      <c r="F1919" s="3"/>
    </row>
    <row r="1920" spans="6:6" x14ac:dyDescent="0.25">
      <c r="F1920" s="3"/>
    </row>
    <row r="1921" spans="6:6" x14ac:dyDescent="0.25">
      <c r="F1921" s="3"/>
    </row>
    <row r="1922" spans="6:6" x14ac:dyDescent="0.25">
      <c r="F1922" s="3"/>
    </row>
    <row r="1923" spans="6:6" x14ac:dyDescent="0.25">
      <c r="F1923" s="3"/>
    </row>
    <row r="1924" spans="6:6" x14ac:dyDescent="0.25">
      <c r="F1924" s="3"/>
    </row>
    <row r="1925" spans="6:6" x14ac:dyDescent="0.25">
      <c r="F1925" s="3"/>
    </row>
    <row r="1926" spans="6:6" x14ac:dyDescent="0.25">
      <c r="F1926" s="3"/>
    </row>
    <row r="1927" spans="6:6" x14ac:dyDescent="0.25">
      <c r="F1927" s="3"/>
    </row>
    <row r="1928" spans="6:6" x14ac:dyDescent="0.25">
      <c r="F1928" s="3"/>
    </row>
    <row r="1929" spans="6:6" x14ac:dyDescent="0.25">
      <c r="F1929" s="3"/>
    </row>
    <row r="1930" spans="6:6" x14ac:dyDescent="0.25">
      <c r="F1930" s="3"/>
    </row>
    <row r="1931" spans="6:6" x14ac:dyDescent="0.25">
      <c r="F1931" s="3"/>
    </row>
    <row r="1932" spans="6:6" x14ac:dyDescent="0.25">
      <c r="F1932" s="3"/>
    </row>
    <row r="1933" spans="6:6" x14ac:dyDescent="0.25">
      <c r="F1933" s="3"/>
    </row>
    <row r="1934" spans="6:6" x14ac:dyDescent="0.25">
      <c r="F1934" s="3"/>
    </row>
    <row r="1935" spans="6:6" x14ac:dyDescent="0.25">
      <c r="F1935" s="3"/>
    </row>
    <row r="1936" spans="6:6" x14ac:dyDescent="0.25">
      <c r="F1936" s="3"/>
    </row>
    <row r="1937" spans="6:6" x14ac:dyDescent="0.25">
      <c r="F1937" s="3"/>
    </row>
    <row r="1938" spans="6:6" x14ac:dyDescent="0.25">
      <c r="F1938" s="3"/>
    </row>
    <row r="1939" spans="6:6" x14ac:dyDescent="0.25">
      <c r="F1939" s="3"/>
    </row>
    <row r="1940" spans="6:6" x14ac:dyDescent="0.25">
      <c r="F1940" s="3"/>
    </row>
    <row r="1941" spans="6:6" x14ac:dyDescent="0.25">
      <c r="F1941" s="3"/>
    </row>
    <row r="1942" spans="6:6" x14ac:dyDescent="0.25">
      <c r="F1942" s="3"/>
    </row>
    <row r="1943" spans="6:6" x14ac:dyDescent="0.25">
      <c r="F1943" s="3"/>
    </row>
    <row r="1944" spans="6:6" x14ac:dyDescent="0.25">
      <c r="F1944" s="3"/>
    </row>
    <row r="1945" spans="6:6" x14ac:dyDescent="0.25">
      <c r="F1945" s="3"/>
    </row>
    <row r="1946" spans="6:6" x14ac:dyDescent="0.25">
      <c r="F1946" s="3"/>
    </row>
    <row r="1947" spans="6:6" x14ac:dyDescent="0.25">
      <c r="F1947" s="3"/>
    </row>
    <row r="1948" spans="6:6" x14ac:dyDescent="0.25">
      <c r="F1948" s="3"/>
    </row>
    <row r="1949" spans="6:6" x14ac:dyDescent="0.25">
      <c r="F1949" s="3"/>
    </row>
    <row r="1950" spans="6:6" x14ac:dyDescent="0.25">
      <c r="F1950" s="3"/>
    </row>
    <row r="1951" spans="6:6" x14ac:dyDescent="0.25">
      <c r="F1951" s="3"/>
    </row>
    <row r="1952" spans="6:6" x14ac:dyDescent="0.25">
      <c r="F1952" s="3"/>
    </row>
    <row r="1953" spans="6:6" x14ac:dyDescent="0.25">
      <c r="F1953" s="3"/>
    </row>
    <row r="1954" spans="6:6" x14ac:dyDescent="0.25">
      <c r="F1954" s="3"/>
    </row>
    <row r="1955" spans="6:6" x14ac:dyDescent="0.25">
      <c r="F1955" s="3"/>
    </row>
    <row r="1956" spans="6:6" x14ac:dyDescent="0.25">
      <c r="F1956" s="3"/>
    </row>
    <row r="1957" spans="6:6" x14ac:dyDescent="0.25">
      <c r="F1957" s="3"/>
    </row>
    <row r="1958" spans="6:6" x14ac:dyDescent="0.25">
      <c r="F1958" s="3"/>
    </row>
    <row r="1959" spans="6:6" x14ac:dyDescent="0.25">
      <c r="F1959" s="3"/>
    </row>
    <row r="1960" spans="6:6" x14ac:dyDescent="0.25">
      <c r="F1960" s="3"/>
    </row>
    <row r="1961" spans="6:6" x14ac:dyDescent="0.25">
      <c r="F1961" s="3"/>
    </row>
    <row r="1962" spans="6:6" x14ac:dyDescent="0.25">
      <c r="F1962" s="3"/>
    </row>
    <row r="1963" spans="6:6" x14ac:dyDescent="0.25">
      <c r="F1963" s="3"/>
    </row>
    <row r="1964" spans="6:6" x14ac:dyDescent="0.25">
      <c r="F1964" s="3"/>
    </row>
    <row r="1965" spans="6:6" x14ac:dyDescent="0.25">
      <c r="F1965" s="3"/>
    </row>
    <row r="1966" spans="6:6" x14ac:dyDescent="0.25">
      <c r="F1966" s="3"/>
    </row>
    <row r="1967" spans="6:6" x14ac:dyDescent="0.25">
      <c r="F1967" s="3"/>
    </row>
    <row r="1968" spans="6:6" x14ac:dyDescent="0.25">
      <c r="F1968" s="3"/>
    </row>
    <row r="1969" spans="6:6" x14ac:dyDescent="0.25">
      <c r="F1969" s="3"/>
    </row>
    <row r="1970" spans="6:6" x14ac:dyDescent="0.25">
      <c r="F1970" s="3"/>
    </row>
    <row r="1971" spans="6:6" x14ac:dyDescent="0.25">
      <c r="F1971" s="3"/>
    </row>
    <row r="1972" spans="6:6" x14ac:dyDescent="0.25">
      <c r="F1972" s="3"/>
    </row>
    <row r="1973" spans="6:6" x14ac:dyDescent="0.25">
      <c r="F1973" s="3"/>
    </row>
    <row r="1974" spans="6:6" x14ac:dyDescent="0.25">
      <c r="F1974" s="3"/>
    </row>
    <row r="1975" spans="6:6" x14ac:dyDescent="0.25">
      <c r="F1975" s="3"/>
    </row>
    <row r="1976" spans="6:6" x14ac:dyDescent="0.25">
      <c r="F1976" s="3"/>
    </row>
    <row r="1977" spans="6:6" x14ac:dyDescent="0.25">
      <c r="F1977" s="3"/>
    </row>
    <row r="1978" spans="6:6" x14ac:dyDescent="0.25">
      <c r="F1978" s="3"/>
    </row>
    <row r="1979" spans="6:6" x14ac:dyDescent="0.25">
      <c r="F1979" s="3"/>
    </row>
    <row r="1980" spans="6:6" x14ac:dyDescent="0.25">
      <c r="F1980" s="3"/>
    </row>
    <row r="1981" spans="6:6" x14ac:dyDescent="0.25">
      <c r="F1981" s="3"/>
    </row>
    <row r="1982" spans="6:6" x14ac:dyDescent="0.25">
      <c r="F1982" s="3"/>
    </row>
    <row r="1983" spans="6:6" x14ac:dyDescent="0.25">
      <c r="F1983" s="3"/>
    </row>
    <row r="1984" spans="6:6" x14ac:dyDescent="0.25">
      <c r="F1984" s="3"/>
    </row>
    <row r="1985" spans="6:6" x14ac:dyDescent="0.25">
      <c r="F1985" s="3"/>
    </row>
    <row r="1986" spans="6:6" x14ac:dyDescent="0.25">
      <c r="F1986" s="3"/>
    </row>
    <row r="1987" spans="6:6" x14ac:dyDescent="0.25">
      <c r="F1987" s="3"/>
    </row>
    <row r="1988" spans="6:6" x14ac:dyDescent="0.25">
      <c r="F1988" s="3"/>
    </row>
    <row r="1989" spans="6:6" x14ac:dyDescent="0.25">
      <c r="F1989" s="3"/>
    </row>
    <row r="1990" spans="6:6" x14ac:dyDescent="0.25">
      <c r="F1990" s="3"/>
    </row>
    <row r="1991" spans="6:6" x14ac:dyDescent="0.25">
      <c r="F1991" s="3"/>
    </row>
    <row r="1992" spans="6:6" x14ac:dyDescent="0.25">
      <c r="F1992" s="3"/>
    </row>
    <row r="1993" spans="6:6" x14ac:dyDescent="0.25">
      <c r="F1993" s="3"/>
    </row>
    <row r="1994" spans="6:6" x14ac:dyDescent="0.25">
      <c r="F1994" s="3"/>
    </row>
    <row r="1995" spans="6:6" x14ac:dyDescent="0.25">
      <c r="F1995" s="3"/>
    </row>
    <row r="1996" spans="6:6" x14ac:dyDescent="0.25">
      <c r="F1996" s="3"/>
    </row>
    <row r="1997" spans="6:6" x14ac:dyDescent="0.25">
      <c r="F1997" s="3"/>
    </row>
    <row r="1998" spans="6:6" x14ac:dyDescent="0.25">
      <c r="F1998" s="3"/>
    </row>
    <row r="1999" spans="6:6" x14ac:dyDescent="0.25">
      <c r="F1999" s="3"/>
    </row>
    <row r="2000" spans="6:6" x14ac:dyDescent="0.25">
      <c r="F2000" s="3"/>
    </row>
    <row r="2001" spans="6:6" x14ac:dyDescent="0.25">
      <c r="F2001" s="3"/>
    </row>
    <row r="2002" spans="6:6" x14ac:dyDescent="0.25">
      <c r="F2002" s="3"/>
    </row>
    <row r="2003" spans="6:6" x14ac:dyDescent="0.25">
      <c r="F2003" s="3"/>
    </row>
    <row r="2004" spans="6:6" x14ac:dyDescent="0.25">
      <c r="F2004" s="3"/>
    </row>
    <row r="2005" spans="6:6" x14ac:dyDescent="0.25">
      <c r="F2005" s="3"/>
    </row>
    <row r="2006" spans="6:6" x14ac:dyDescent="0.25">
      <c r="F2006" s="3"/>
    </row>
    <row r="2007" spans="6:6" x14ac:dyDescent="0.25">
      <c r="F2007" s="3"/>
    </row>
    <row r="2008" spans="6:6" x14ac:dyDescent="0.25">
      <c r="F2008" s="3"/>
    </row>
    <row r="2009" spans="6:6" x14ac:dyDescent="0.25">
      <c r="F2009" s="3"/>
    </row>
    <row r="2010" spans="6:6" x14ac:dyDescent="0.25">
      <c r="F2010" s="3"/>
    </row>
    <row r="2011" spans="6:6" x14ac:dyDescent="0.25">
      <c r="F2011" s="3"/>
    </row>
    <row r="2012" spans="6:6" x14ac:dyDescent="0.25">
      <c r="F2012" s="3"/>
    </row>
    <row r="2013" spans="6:6" x14ac:dyDescent="0.25">
      <c r="F2013" s="3"/>
    </row>
    <row r="2014" spans="6:6" x14ac:dyDescent="0.25">
      <c r="F2014" s="3"/>
    </row>
    <row r="2015" spans="6:6" x14ac:dyDescent="0.25">
      <c r="F2015" s="3"/>
    </row>
    <row r="2016" spans="6:6" x14ac:dyDescent="0.25">
      <c r="F2016" s="3"/>
    </row>
    <row r="2017" spans="6:6" x14ac:dyDescent="0.25">
      <c r="F2017" s="3"/>
    </row>
    <row r="2018" spans="6:6" x14ac:dyDescent="0.25">
      <c r="F2018" s="3"/>
    </row>
    <row r="2019" spans="6:6" x14ac:dyDescent="0.25">
      <c r="F2019" s="3"/>
    </row>
    <row r="2020" spans="6:6" x14ac:dyDescent="0.25">
      <c r="F2020" s="3"/>
    </row>
    <row r="2021" spans="6:6" x14ac:dyDescent="0.25">
      <c r="F2021" s="3"/>
    </row>
    <row r="2022" spans="6:6" x14ac:dyDescent="0.25">
      <c r="F2022" s="3"/>
    </row>
    <row r="2023" spans="6:6" x14ac:dyDescent="0.25">
      <c r="F2023" s="3"/>
    </row>
    <row r="2024" spans="6:6" x14ac:dyDescent="0.25">
      <c r="F2024" s="3"/>
    </row>
    <row r="2025" spans="6:6" x14ac:dyDescent="0.25">
      <c r="F2025" s="3"/>
    </row>
    <row r="2026" spans="6:6" x14ac:dyDescent="0.25">
      <c r="F2026" s="3"/>
    </row>
    <row r="2027" spans="6:6" x14ac:dyDescent="0.25">
      <c r="F2027" s="3"/>
    </row>
    <row r="2028" spans="6:6" x14ac:dyDescent="0.25">
      <c r="F2028" s="3"/>
    </row>
    <row r="2029" spans="6:6" x14ac:dyDescent="0.25">
      <c r="F2029" s="3"/>
    </row>
    <row r="2030" spans="6:6" x14ac:dyDescent="0.25">
      <c r="F2030" s="3"/>
    </row>
    <row r="2031" spans="6:6" x14ac:dyDescent="0.25">
      <c r="F2031" s="3"/>
    </row>
    <row r="2032" spans="6:6" x14ac:dyDescent="0.25">
      <c r="F2032" s="3"/>
    </row>
    <row r="2033" spans="6:6" x14ac:dyDescent="0.25">
      <c r="F2033" s="3"/>
    </row>
    <row r="2034" spans="6:6" x14ac:dyDescent="0.25">
      <c r="F2034" s="3"/>
    </row>
    <row r="2035" spans="6:6" x14ac:dyDescent="0.25">
      <c r="F2035" s="3"/>
    </row>
    <row r="2036" spans="6:6" x14ac:dyDescent="0.25">
      <c r="F2036" s="3"/>
    </row>
    <row r="2037" spans="6:6" x14ac:dyDescent="0.25">
      <c r="F2037" s="3"/>
    </row>
    <row r="2038" spans="6:6" x14ac:dyDescent="0.25">
      <c r="F2038" s="3"/>
    </row>
    <row r="2039" spans="6:6" x14ac:dyDescent="0.25">
      <c r="F2039" s="3"/>
    </row>
    <row r="2040" spans="6:6" x14ac:dyDescent="0.25">
      <c r="F2040" s="3"/>
    </row>
    <row r="2041" spans="6:6" x14ac:dyDescent="0.25">
      <c r="F2041" s="3"/>
    </row>
    <row r="2042" spans="6:6" x14ac:dyDescent="0.25">
      <c r="F2042" s="3"/>
    </row>
    <row r="2043" spans="6:6" x14ac:dyDescent="0.25">
      <c r="F2043" s="3"/>
    </row>
    <row r="2044" spans="6:6" x14ac:dyDescent="0.25">
      <c r="F2044" s="3"/>
    </row>
    <row r="2045" spans="6:6" x14ac:dyDescent="0.25">
      <c r="F2045" s="3"/>
    </row>
    <row r="2046" spans="6:6" x14ac:dyDescent="0.25">
      <c r="F2046" s="3"/>
    </row>
    <row r="2047" spans="6:6" x14ac:dyDescent="0.25">
      <c r="F2047" s="3"/>
    </row>
    <row r="2048" spans="6:6" x14ac:dyDescent="0.25">
      <c r="F2048" s="3"/>
    </row>
    <row r="2049" spans="6:6" x14ac:dyDescent="0.25">
      <c r="F2049" s="3"/>
    </row>
    <row r="2050" spans="6:6" x14ac:dyDescent="0.25">
      <c r="F2050" s="3"/>
    </row>
    <row r="2051" spans="6:6" x14ac:dyDescent="0.25">
      <c r="F2051" s="3"/>
    </row>
    <row r="2052" spans="6:6" x14ac:dyDescent="0.25">
      <c r="F2052" s="3"/>
    </row>
    <row r="2053" spans="6:6" x14ac:dyDescent="0.25">
      <c r="F2053" s="3"/>
    </row>
    <row r="2054" spans="6:6" x14ac:dyDescent="0.25">
      <c r="F2054" s="3"/>
    </row>
    <row r="2055" spans="6:6" x14ac:dyDescent="0.25">
      <c r="F2055" s="3"/>
    </row>
    <row r="2056" spans="6:6" x14ac:dyDescent="0.25">
      <c r="F2056" s="3"/>
    </row>
    <row r="2057" spans="6:6" x14ac:dyDescent="0.25">
      <c r="F2057" s="3"/>
    </row>
    <row r="2058" spans="6:6" x14ac:dyDescent="0.25">
      <c r="F2058" s="3"/>
    </row>
    <row r="2059" spans="6:6" x14ac:dyDescent="0.25">
      <c r="F2059" s="3"/>
    </row>
    <row r="2060" spans="6:6" x14ac:dyDescent="0.25">
      <c r="F2060" s="3"/>
    </row>
    <row r="2061" spans="6:6" x14ac:dyDescent="0.25">
      <c r="F2061" s="3"/>
    </row>
    <row r="2062" spans="6:6" x14ac:dyDescent="0.25">
      <c r="F2062" s="3"/>
    </row>
    <row r="2063" spans="6:6" x14ac:dyDescent="0.25">
      <c r="F2063" s="3"/>
    </row>
    <row r="2064" spans="6:6" x14ac:dyDescent="0.25">
      <c r="F2064" s="3"/>
    </row>
    <row r="2065" spans="6:6" x14ac:dyDescent="0.25">
      <c r="F2065" s="3"/>
    </row>
    <row r="2066" spans="6:6" x14ac:dyDescent="0.25">
      <c r="F2066" s="3"/>
    </row>
    <row r="2067" spans="6:6" x14ac:dyDescent="0.25">
      <c r="F2067" s="3"/>
    </row>
    <row r="2068" spans="6:6" x14ac:dyDescent="0.25">
      <c r="F2068" s="3"/>
    </row>
    <row r="2069" spans="6:6" x14ac:dyDescent="0.25">
      <c r="F2069" s="3"/>
    </row>
    <row r="2070" spans="6:6" x14ac:dyDescent="0.25">
      <c r="F2070" s="3"/>
    </row>
    <row r="2071" spans="6:6" x14ac:dyDescent="0.25">
      <c r="F2071" s="3"/>
    </row>
    <row r="2072" spans="6:6" x14ac:dyDescent="0.25">
      <c r="F2072" s="3"/>
    </row>
    <row r="2073" spans="6:6" x14ac:dyDescent="0.25">
      <c r="F2073" s="3"/>
    </row>
    <row r="2074" spans="6:6" x14ac:dyDescent="0.25">
      <c r="F2074" s="3"/>
    </row>
    <row r="2075" spans="6:6" x14ac:dyDescent="0.25">
      <c r="F2075" s="3"/>
    </row>
    <row r="2076" spans="6:6" x14ac:dyDescent="0.25">
      <c r="F2076" s="3"/>
    </row>
    <row r="2077" spans="6:6" x14ac:dyDescent="0.25">
      <c r="F2077" s="3"/>
    </row>
    <row r="2078" spans="6:6" x14ac:dyDescent="0.25">
      <c r="F2078" s="3"/>
    </row>
    <row r="2079" spans="6:6" x14ac:dyDescent="0.25">
      <c r="F2079" s="3"/>
    </row>
    <row r="2080" spans="6:6" x14ac:dyDescent="0.25">
      <c r="F2080" s="3"/>
    </row>
    <row r="2081" spans="6:6" x14ac:dyDescent="0.25">
      <c r="F2081" s="3"/>
    </row>
    <row r="2082" spans="6:6" x14ac:dyDescent="0.25">
      <c r="F2082" s="3"/>
    </row>
    <row r="2083" spans="6:6" x14ac:dyDescent="0.25">
      <c r="F2083" s="3"/>
    </row>
    <row r="2084" spans="6:6" x14ac:dyDescent="0.25">
      <c r="F2084" s="3"/>
    </row>
    <row r="2085" spans="6:6" x14ac:dyDescent="0.25">
      <c r="F2085" s="3"/>
    </row>
    <row r="2086" spans="6:6" x14ac:dyDescent="0.25">
      <c r="F2086" s="3"/>
    </row>
    <row r="2087" spans="6:6" x14ac:dyDescent="0.25">
      <c r="F2087" s="3"/>
    </row>
    <row r="2088" spans="6:6" x14ac:dyDescent="0.25">
      <c r="F2088" s="3"/>
    </row>
    <row r="2089" spans="6:6" x14ac:dyDescent="0.25">
      <c r="F2089" s="3"/>
    </row>
    <row r="2090" spans="6:6" x14ac:dyDescent="0.25">
      <c r="F2090" s="3"/>
    </row>
    <row r="2091" spans="6:6" x14ac:dyDescent="0.25">
      <c r="F2091" s="3"/>
    </row>
    <row r="2092" spans="6:6" x14ac:dyDescent="0.25">
      <c r="F2092" s="3"/>
    </row>
    <row r="2093" spans="6:6" x14ac:dyDescent="0.25">
      <c r="F2093" s="3"/>
    </row>
    <row r="2094" spans="6:6" x14ac:dyDescent="0.25">
      <c r="F2094" s="3"/>
    </row>
    <row r="2095" spans="6:6" x14ac:dyDescent="0.25">
      <c r="F2095" s="3"/>
    </row>
    <row r="2096" spans="6:6" x14ac:dyDescent="0.25">
      <c r="F2096" s="3"/>
    </row>
    <row r="2097" spans="6:6" x14ac:dyDescent="0.25">
      <c r="F2097" s="3"/>
    </row>
    <row r="2098" spans="6:6" x14ac:dyDescent="0.25">
      <c r="F2098" s="3"/>
    </row>
    <row r="2099" spans="6:6" x14ac:dyDescent="0.25">
      <c r="F2099" s="3"/>
    </row>
    <row r="2100" spans="6:6" x14ac:dyDescent="0.25">
      <c r="F2100" s="3"/>
    </row>
    <row r="2101" spans="6:6" x14ac:dyDescent="0.25">
      <c r="F2101" s="3"/>
    </row>
    <row r="2102" spans="6:6" x14ac:dyDescent="0.25">
      <c r="F2102" s="3"/>
    </row>
    <row r="2103" spans="6:6" x14ac:dyDescent="0.25">
      <c r="F2103" s="3"/>
    </row>
    <row r="2104" spans="6:6" x14ac:dyDescent="0.25">
      <c r="F2104" s="3"/>
    </row>
    <row r="2105" spans="6:6" x14ac:dyDescent="0.25">
      <c r="F2105" s="3"/>
    </row>
    <row r="2106" spans="6:6" x14ac:dyDescent="0.25">
      <c r="F2106" s="3"/>
    </row>
    <row r="2107" spans="6:6" x14ac:dyDescent="0.25">
      <c r="F2107" s="3"/>
    </row>
    <row r="2108" spans="6:6" x14ac:dyDescent="0.25">
      <c r="F2108" s="3"/>
    </row>
    <row r="2109" spans="6:6" x14ac:dyDescent="0.25">
      <c r="F2109" s="3"/>
    </row>
    <row r="2110" spans="6:6" x14ac:dyDescent="0.25">
      <c r="F2110" s="3"/>
    </row>
    <row r="2111" spans="6:6" x14ac:dyDescent="0.25">
      <c r="F2111" s="3"/>
    </row>
    <row r="2112" spans="6:6" x14ac:dyDescent="0.25">
      <c r="F2112" s="3"/>
    </row>
    <row r="2113" spans="6:6" x14ac:dyDescent="0.25">
      <c r="F2113" s="3"/>
    </row>
    <row r="2114" spans="6:6" x14ac:dyDescent="0.25">
      <c r="F2114" s="3"/>
    </row>
    <row r="2115" spans="6:6" x14ac:dyDescent="0.25">
      <c r="F2115" s="3"/>
    </row>
    <row r="2116" spans="6:6" x14ac:dyDescent="0.25">
      <c r="F2116" s="3"/>
    </row>
    <row r="2117" spans="6:6" x14ac:dyDescent="0.25">
      <c r="F2117" s="3"/>
    </row>
    <row r="2118" spans="6:6" x14ac:dyDescent="0.25">
      <c r="F2118" s="3"/>
    </row>
    <row r="2119" spans="6:6" x14ac:dyDescent="0.25">
      <c r="F2119" s="3"/>
    </row>
    <row r="2120" spans="6:6" x14ac:dyDescent="0.25">
      <c r="F2120" s="3"/>
    </row>
    <row r="2121" spans="6:6" x14ac:dyDescent="0.25">
      <c r="F2121" s="3"/>
    </row>
    <row r="2122" spans="6:6" x14ac:dyDescent="0.25">
      <c r="F2122" s="3"/>
    </row>
    <row r="2123" spans="6:6" x14ac:dyDescent="0.25">
      <c r="F2123" s="3"/>
    </row>
    <row r="2124" spans="6:6" x14ac:dyDescent="0.25">
      <c r="F2124" s="3"/>
    </row>
    <row r="2125" spans="6:6" x14ac:dyDescent="0.25">
      <c r="F2125" s="3"/>
    </row>
    <row r="2126" spans="6:6" x14ac:dyDescent="0.25">
      <c r="F2126" s="3"/>
    </row>
    <row r="2127" spans="6:6" x14ac:dyDescent="0.25">
      <c r="F2127" s="3"/>
    </row>
    <row r="2128" spans="6:6" x14ac:dyDescent="0.25">
      <c r="F2128" s="3"/>
    </row>
    <row r="2129" spans="6:6" x14ac:dyDescent="0.25">
      <c r="F2129" s="3"/>
    </row>
    <row r="2130" spans="6:6" x14ac:dyDescent="0.25">
      <c r="F2130" s="3"/>
    </row>
    <row r="2131" spans="6:6" x14ac:dyDescent="0.25">
      <c r="F2131" s="3"/>
    </row>
    <row r="2132" spans="6:6" x14ac:dyDescent="0.25">
      <c r="F2132" s="3"/>
    </row>
    <row r="2133" spans="6:6" x14ac:dyDescent="0.25">
      <c r="F2133" s="3"/>
    </row>
    <row r="2134" spans="6:6" x14ac:dyDescent="0.25">
      <c r="F2134" s="3"/>
    </row>
    <row r="2135" spans="6:6" x14ac:dyDescent="0.25">
      <c r="F2135" s="3"/>
    </row>
    <row r="2136" spans="6:6" x14ac:dyDescent="0.25">
      <c r="F2136" s="3"/>
    </row>
    <row r="2137" spans="6:6" x14ac:dyDescent="0.25">
      <c r="F2137" s="3"/>
    </row>
    <row r="2138" spans="6:6" x14ac:dyDescent="0.25">
      <c r="F2138" s="3"/>
    </row>
    <row r="2139" spans="6:6" x14ac:dyDescent="0.25">
      <c r="F2139" s="3"/>
    </row>
    <row r="2140" spans="6:6" x14ac:dyDescent="0.25">
      <c r="F2140" s="3"/>
    </row>
    <row r="2141" spans="6:6" x14ac:dyDescent="0.25">
      <c r="F2141" s="3"/>
    </row>
    <row r="2142" spans="6:6" x14ac:dyDescent="0.25">
      <c r="F2142" s="3"/>
    </row>
    <row r="2143" spans="6:6" x14ac:dyDescent="0.25">
      <c r="F2143" s="3"/>
    </row>
    <row r="2144" spans="6:6" x14ac:dyDescent="0.25">
      <c r="F2144" s="3"/>
    </row>
    <row r="2145" spans="6:6" x14ac:dyDescent="0.25">
      <c r="F2145" s="3"/>
    </row>
    <row r="2146" spans="6:6" x14ac:dyDescent="0.25">
      <c r="F2146" s="3"/>
    </row>
    <row r="2147" spans="6:6" x14ac:dyDescent="0.25">
      <c r="F2147" s="3"/>
    </row>
    <row r="2148" spans="6:6" x14ac:dyDescent="0.25">
      <c r="F2148" s="3"/>
    </row>
    <row r="2149" spans="6:6" x14ac:dyDescent="0.25">
      <c r="F2149" s="3"/>
    </row>
    <row r="2150" spans="6:6" x14ac:dyDescent="0.25">
      <c r="F2150" s="3"/>
    </row>
    <row r="2151" spans="6:6" x14ac:dyDescent="0.25">
      <c r="F2151" s="3"/>
    </row>
    <row r="2152" spans="6:6" x14ac:dyDescent="0.25">
      <c r="F2152" s="3"/>
    </row>
    <row r="2153" spans="6:6" x14ac:dyDescent="0.25">
      <c r="F2153" s="3"/>
    </row>
    <row r="2154" spans="6:6" x14ac:dyDescent="0.25">
      <c r="F2154" s="3"/>
    </row>
    <row r="2155" spans="6:6" x14ac:dyDescent="0.25">
      <c r="F2155" s="3"/>
    </row>
    <row r="2156" spans="6:6" x14ac:dyDescent="0.25">
      <c r="F2156" s="3"/>
    </row>
    <row r="2157" spans="6:6" x14ac:dyDescent="0.25">
      <c r="F2157" s="3"/>
    </row>
    <row r="2158" spans="6:6" x14ac:dyDescent="0.25">
      <c r="F2158" s="3"/>
    </row>
    <row r="2159" spans="6:6" x14ac:dyDescent="0.25">
      <c r="F2159" s="3"/>
    </row>
    <row r="2160" spans="6:6" x14ac:dyDescent="0.25">
      <c r="F2160" s="3"/>
    </row>
    <row r="2161" spans="6:6" x14ac:dyDescent="0.25">
      <c r="F2161" s="3"/>
    </row>
    <row r="2162" spans="6:6" x14ac:dyDescent="0.25">
      <c r="F2162" s="3"/>
    </row>
    <row r="2163" spans="6:6" x14ac:dyDescent="0.25">
      <c r="F2163" s="3"/>
    </row>
    <row r="2164" spans="6:6" x14ac:dyDescent="0.25">
      <c r="F2164" s="3"/>
    </row>
    <row r="2165" spans="6:6" x14ac:dyDescent="0.25">
      <c r="F2165" s="3"/>
    </row>
    <row r="2166" spans="6:6" x14ac:dyDescent="0.25">
      <c r="F2166" s="3"/>
    </row>
    <row r="2167" spans="6:6" x14ac:dyDescent="0.25">
      <c r="F2167" s="3"/>
    </row>
    <row r="2168" spans="6:6" x14ac:dyDescent="0.25">
      <c r="F2168" s="3"/>
    </row>
    <row r="2169" spans="6:6" x14ac:dyDescent="0.25">
      <c r="F2169" s="3"/>
    </row>
    <row r="2170" spans="6:6" x14ac:dyDescent="0.25">
      <c r="F2170" s="3"/>
    </row>
    <row r="2171" spans="6:6" x14ac:dyDescent="0.25">
      <c r="F2171" s="3"/>
    </row>
    <row r="2172" spans="6:6" x14ac:dyDescent="0.25">
      <c r="F2172" s="3"/>
    </row>
    <row r="2173" spans="6:6" x14ac:dyDescent="0.25">
      <c r="F2173" s="3"/>
    </row>
    <row r="2174" spans="6:6" x14ac:dyDescent="0.25">
      <c r="F2174" s="3"/>
    </row>
    <row r="2175" spans="6:6" x14ac:dyDescent="0.25">
      <c r="F2175" s="3"/>
    </row>
    <row r="2176" spans="6:6" x14ac:dyDescent="0.25">
      <c r="F2176" s="3"/>
    </row>
    <row r="2177" spans="6:6" x14ac:dyDescent="0.25">
      <c r="F2177" s="3"/>
    </row>
    <row r="2178" spans="6:6" x14ac:dyDescent="0.25">
      <c r="F2178" s="3"/>
    </row>
    <row r="2179" spans="6:6" x14ac:dyDescent="0.25">
      <c r="F2179" s="3"/>
    </row>
    <row r="2180" spans="6:6" x14ac:dyDescent="0.25">
      <c r="F2180" s="3"/>
    </row>
    <row r="2181" spans="6:6" x14ac:dyDescent="0.25">
      <c r="F2181" s="3"/>
    </row>
    <row r="2182" spans="6:6" x14ac:dyDescent="0.25">
      <c r="F2182" s="3"/>
    </row>
    <row r="2183" spans="6:6" x14ac:dyDescent="0.25">
      <c r="F2183" s="3"/>
    </row>
    <row r="2184" spans="6:6" x14ac:dyDescent="0.25">
      <c r="F2184" s="3"/>
    </row>
    <row r="2185" spans="6:6" x14ac:dyDescent="0.25">
      <c r="F2185" s="3"/>
    </row>
    <row r="2186" spans="6:6" x14ac:dyDescent="0.25">
      <c r="F2186" s="3"/>
    </row>
    <row r="2187" spans="6:6" x14ac:dyDescent="0.25">
      <c r="F2187" s="3"/>
    </row>
    <row r="2188" spans="6:6" x14ac:dyDescent="0.25">
      <c r="F2188" s="3"/>
    </row>
    <row r="2189" spans="6:6" x14ac:dyDescent="0.25">
      <c r="F2189" s="3"/>
    </row>
    <row r="2190" spans="6:6" x14ac:dyDescent="0.25">
      <c r="F2190" s="3"/>
    </row>
    <row r="2191" spans="6:6" x14ac:dyDescent="0.25">
      <c r="F2191" s="3"/>
    </row>
    <row r="2192" spans="6:6" x14ac:dyDescent="0.25">
      <c r="F2192" s="3"/>
    </row>
    <row r="2193" spans="6:6" x14ac:dyDescent="0.25">
      <c r="F2193" s="3"/>
    </row>
    <row r="2194" spans="6:6" x14ac:dyDescent="0.25">
      <c r="F2194" s="3"/>
    </row>
    <row r="2195" spans="6:6" x14ac:dyDescent="0.25">
      <c r="F2195" s="3"/>
    </row>
    <row r="2196" spans="6:6" x14ac:dyDescent="0.25">
      <c r="F2196" s="3"/>
    </row>
    <row r="2197" spans="6:6" x14ac:dyDescent="0.25">
      <c r="F2197" s="3"/>
    </row>
    <row r="2198" spans="6:6" x14ac:dyDescent="0.25">
      <c r="F2198" s="3"/>
    </row>
    <row r="2199" spans="6:6" x14ac:dyDescent="0.25">
      <c r="F2199" s="3"/>
    </row>
    <row r="2200" spans="6:6" x14ac:dyDescent="0.25">
      <c r="F2200" s="3"/>
    </row>
    <row r="2201" spans="6:6" x14ac:dyDescent="0.25">
      <c r="F2201" s="3"/>
    </row>
    <row r="2202" spans="6:6" x14ac:dyDescent="0.25">
      <c r="F2202" s="3"/>
    </row>
    <row r="2203" spans="6:6" x14ac:dyDescent="0.25">
      <c r="F2203" s="3"/>
    </row>
    <row r="2204" spans="6:6" x14ac:dyDescent="0.25">
      <c r="F2204" s="3"/>
    </row>
    <row r="2205" spans="6:6" x14ac:dyDescent="0.25">
      <c r="F2205" s="3"/>
    </row>
    <row r="2206" spans="6:6" x14ac:dyDescent="0.25">
      <c r="F2206" s="3"/>
    </row>
    <row r="2207" spans="6:6" x14ac:dyDescent="0.25">
      <c r="F2207" s="3"/>
    </row>
    <row r="2208" spans="6:6" x14ac:dyDescent="0.25">
      <c r="F2208" s="3"/>
    </row>
    <row r="2209" spans="6:6" x14ac:dyDescent="0.25">
      <c r="F2209" s="3"/>
    </row>
    <row r="2210" spans="6:6" x14ac:dyDescent="0.25">
      <c r="F2210" s="3"/>
    </row>
    <row r="2211" spans="6:6" x14ac:dyDescent="0.25">
      <c r="F2211" s="3"/>
    </row>
    <row r="2212" spans="6:6" x14ac:dyDescent="0.25">
      <c r="F2212" s="3"/>
    </row>
    <row r="2213" spans="6:6" x14ac:dyDescent="0.25">
      <c r="F2213" s="3"/>
    </row>
    <row r="2214" spans="6:6" x14ac:dyDescent="0.25">
      <c r="F2214" s="3"/>
    </row>
    <row r="2215" spans="6:6" x14ac:dyDescent="0.25">
      <c r="F2215" s="3"/>
    </row>
    <row r="2216" spans="6:6" x14ac:dyDescent="0.25">
      <c r="F2216" s="3"/>
    </row>
    <row r="2217" spans="6:6" x14ac:dyDescent="0.25">
      <c r="F2217" s="3"/>
    </row>
    <row r="2218" spans="6:6" x14ac:dyDescent="0.25">
      <c r="F2218" s="3"/>
    </row>
    <row r="2219" spans="6:6" x14ac:dyDescent="0.25">
      <c r="F2219" s="3"/>
    </row>
    <row r="2220" spans="6:6" x14ac:dyDescent="0.25">
      <c r="F2220" s="3"/>
    </row>
    <row r="2221" spans="6:6" x14ac:dyDescent="0.25">
      <c r="F2221" s="3"/>
    </row>
    <row r="2222" spans="6:6" x14ac:dyDescent="0.25">
      <c r="F2222" s="3"/>
    </row>
    <row r="2223" spans="6:6" x14ac:dyDescent="0.25">
      <c r="F2223" s="3"/>
    </row>
    <row r="2224" spans="6:6" x14ac:dyDescent="0.25">
      <c r="F2224" s="3"/>
    </row>
    <row r="2225" spans="6:6" x14ac:dyDescent="0.25">
      <c r="F2225" s="3"/>
    </row>
    <row r="2226" spans="6:6" x14ac:dyDescent="0.25">
      <c r="F2226" s="3"/>
    </row>
    <row r="2227" spans="6:6" x14ac:dyDescent="0.25">
      <c r="F2227" s="3"/>
    </row>
    <row r="2228" spans="6:6" x14ac:dyDescent="0.25">
      <c r="F2228" s="3"/>
    </row>
    <row r="2229" spans="6:6" x14ac:dyDescent="0.25">
      <c r="F2229" s="3"/>
    </row>
    <row r="2230" spans="6:6" x14ac:dyDescent="0.25">
      <c r="F2230" s="3"/>
    </row>
    <row r="2231" spans="6:6" x14ac:dyDescent="0.25">
      <c r="F2231" s="3"/>
    </row>
    <row r="2232" spans="6:6" x14ac:dyDescent="0.25">
      <c r="F2232" s="3"/>
    </row>
    <row r="2233" spans="6:6" x14ac:dyDescent="0.25">
      <c r="F2233" s="3"/>
    </row>
    <row r="2234" spans="6:6" x14ac:dyDescent="0.25">
      <c r="F2234" s="3"/>
    </row>
    <row r="2235" spans="6:6" x14ac:dyDescent="0.25">
      <c r="F2235" s="3"/>
    </row>
    <row r="2236" spans="6:6" x14ac:dyDescent="0.25">
      <c r="F2236" s="3"/>
    </row>
    <row r="2237" spans="6:6" x14ac:dyDescent="0.25">
      <c r="F2237" s="3"/>
    </row>
    <row r="2238" spans="6:6" x14ac:dyDescent="0.25">
      <c r="F2238" s="3"/>
    </row>
    <row r="2239" spans="6:6" x14ac:dyDescent="0.25">
      <c r="F2239" s="3"/>
    </row>
    <row r="2240" spans="6:6" x14ac:dyDescent="0.25">
      <c r="F2240" s="3"/>
    </row>
    <row r="2241" spans="6:6" x14ac:dyDescent="0.25">
      <c r="F2241" s="3"/>
    </row>
    <row r="2242" spans="6:6" x14ac:dyDescent="0.25">
      <c r="F2242" s="3"/>
    </row>
    <row r="2243" spans="6:6" x14ac:dyDescent="0.25">
      <c r="F2243" s="3"/>
    </row>
    <row r="2244" spans="6:6" x14ac:dyDescent="0.25">
      <c r="F2244" s="3"/>
    </row>
    <row r="2245" spans="6:6" x14ac:dyDescent="0.25">
      <c r="F2245" s="3"/>
    </row>
    <row r="2246" spans="6:6" x14ac:dyDescent="0.25">
      <c r="F2246" s="3"/>
    </row>
    <row r="2247" spans="6:6" x14ac:dyDescent="0.25">
      <c r="F2247" s="3"/>
    </row>
    <row r="2248" spans="6:6" x14ac:dyDescent="0.25">
      <c r="F2248" s="3"/>
    </row>
    <row r="2249" spans="6:6" x14ac:dyDescent="0.25">
      <c r="F2249" s="3"/>
    </row>
    <row r="2250" spans="6:6" x14ac:dyDescent="0.25">
      <c r="F2250" s="3"/>
    </row>
    <row r="2251" spans="6:6" x14ac:dyDescent="0.25">
      <c r="F2251" s="3"/>
    </row>
    <row r="2252" spans="6:6" x14ac:dyDescent="0.25">
      <c r="F2252" s="3"/>
    </row>
    <row r="2253" spans="6:6" x14ac:dyDescent="0.25">
      <c r="F2253" s="3"/>
    </row>
    <row r="2254" spans="6:6" x14ac:dyDescent="0.25">
      <c r="F2254" s="3"/>
    </row>
    <row r="2255" spans="6:6" x14ac:dyDescent="0.25">
      <c r="F2255" s="3"/>
    </row>
    <row r="2256" spans="6:6" x14ac:dyDescent="0.25">
      <c r="F2256" s="3"/>
    </row>
    <row r="2257" spans="6:6" x14ac:dyDescent="0.25">
      <c r="F2257" s="3"/>
    </row>
    <row r="2258" spans="6:6" x14ac:dyDescent="0.25">
      <c r="F2258" s="3"/>
    </row>
    <row r="2259" spans="6:6" x14ac:dyDescent="0.25">
      <c r="F2259" s="3"/>
    </row>
    <row r="2260" spans="6:6" x14ac:dyDescent="0.25">
      <c r="F2260" s="3"/>
    </row>
    <row r="2261" spans="6:6" x14ac:dyDescent="0.25">
      <c r="F2261" s="3"/>
    </row>
    <row r="2262" spans="6:6" x14ac:dyDescent="0.25">
      <c r="F2262" s="3"/>
    </row>
    <row r="2263" spans="6:6" x14ac:dyDescent="0.25">
      <c r="F2263" s="3"/>
    </row>
    <row r="2264" spans="6:6" x14ac:dyDescent="0.25">
      <c r="F2264" s="3"/>
    </row>
    <row r="2265" spans="6:6" x14ac:dyDescent="0.25">
      <c r="F2265" s="3"/>
    </row>
    <row r="2266" spans="6:6" x14ac:dyDescent="0.25">
      <c r="F2266" s="3"/>
    </row>
    <row r="2267" spans="6:6" x14ac:dyDescent="0.25">
      <c r="F2267" s="3"/>
    </row>
    <row r="2268" spans="6:6" x14ac:dyDescent="0.25">
      <c r="F2268" s="3"/>
    </row>
    <row r="2269" spans="6:6" x14ac:dyDescent="0.25">
      <c r="F2269" s="3"/>
    </row>
    <row r="2270" spans="6:6" x14ac:dyDescent="0.25">
      <c r="F2270" s="3"/>
    </row>
    <row r="2271" spans="6:6" x14ac:dyDescent="0.25">
      <c r="F2271" s="3"/>
    </row>
    <row r="2272" spans="6:6" x14ac:dyDescent="0.25">
      <c r="F2272" s="3"/>
    </row>
    <row r="2273" spans="6:6" x14ac:dyDescent="0.25">
      <c r="F2273" s="3"/>
    </row>
    <row r="2274" spans="6:6" x14ac:dyDescent="0.25">
      <c r="F2274" s="3"/>
    </row>
    <row r="2275" spans="6:6" x14ac:dyDescent="0.25">
      <c r="F2275" s="3"/>
    </row>
    <row r="2276" spans="6:6" x14ac:dyDescent="0.25">
      <c r="F2276" s="3"/>
    </row>
    <row r="2277" spans="6:6" x14ac:dyDescent="0.25">
      <c r="F2277" s="3"/>
    </row>
    <row r="2278" spans="6:6" x14ac:dyDescent="0.25">
      <c r="F2278" s="3"/>
    </row>
    <row r="2279" spans="6:6" x14ac:dyDescent="0.25">
      <c r="F2279" s="3"/>
    </row>
    <row r="2280" spans="6:6" x14ac:dyDescent="0.25">
      <c r="F2280" s="3"/>
    </row>
    <row r="2281" spans="6:6" x14ac:dyDescent="0.25">
      <c r="F2281" s="3"/>
    </row>
    <row r="2282" spans="6:6" x14ac:dyDescent="0.25">
      <c r="F2282" s="3"/>
    </row>
    <row r="2283" spans="6:6" x14ac:dyDescent="0.25">
      <c r="F2283" s="3"/>
    </row>
    <row r="2284" spans="6:6" x14ac:dyDescent="0.25">
      <c r="F2284" s="3"/>
    </row>
    <row r="2285" spans="6:6" x14ac:dyDescent="0.25">
      <c r="F2285" s="3"/>
    </row>
    <row r="2286" spans="6:6" x14ac:dyDescent="0.25">
      <c r="F2286" s="3"/>
    </row>
    <row r="2287" spans="6:6" x14ac:dyDescent="0.25">
      <c r="F2287" s="3"/>
    </row>
    <row r="2288" spans="6:6" x14ac:dyDescent="0.25">
      <c r="F2288" s="3"/>
    </row>
    <row r="2289" spans="6:6" x14ac:dyDescent="0.25">
      <c r="F2289" s="3"/>
    </row>
    <row r="2290" spans="6:6" x14ac:dyDescent="0.25">
      <c r="F2290" s="3"/>
    </row>
    <row r="2291" spans="6:6" x14ac:dyDescent="0.25">
      <c r="F2291" s="3"/>
    </row>
    <row r="2292" spans="6:6" x14ac:dyDescent="0.25">
      <c r="F2292" s="3"/>
    </row>
    <row r="2293" spans="6:6" x14ac:dyDescent="0.25">
      <c r="F2293" s="3"/>
    </row>
    <row r="2294" spans="6:6" x14ac:dyDescent="0.25">
      <c r="F2294" s="3"/>
    </row>
    <row r="2295" spans="6:6" x14ac:dyDescent="0.25">
      <c r="F2295" s="3"/>
    </row>
    <row r="2296" spans="6:6" x14ac:dyDescent="0.25">
      <c r="F2296" s="3"/>
    </row>
    <row r="2297" spans="6:6" x14ac:dyDescent="0.25">
      <c r="F2297" s="3"/>
    </row>
    <row r="2298" spans="6:6" x14ac:dyDescent="0.25">
      <c r="F2298" s="3"/>
    </row>
    <row r="2299" spans="6:6" x14ac:dyDescent="0.25">
      <c r="F2299" s="3"/>
    </row>
    <row r="2300" spans="6:6" x14ac:dyDescent="0.25">
      <c r="F2300" s="3"/>
    </row>
    <row r="2301" spans="6:6" x14ac:dyDescent="0.25">
      <c r="F2301" s="3"/>
    </row>
    <row r="2302" spans="6:6" x14ac:dyDescent="0.25">
      <c r="F2302" s="3"/>
    </row>
    <row r="2303" spans="6:6" x14ac:dyDescent="0.25">
      <c r="F2303" s="3"/>
    </row>
    <row r="2304" spans="6:6" x14ac:dyDescent="0.25">
      <c r="F2304" s="3"/>
    </row>
    <row r="2305" spans="6:6" x14ac:dyDescent="0.25">
      <c r="F2305" s="3"/>
    </row>
    <row r="2306" spans="6:6" x14ac:dyDescent="0.25">
      <c r="F2306" s="3"/>
    </row>
    <row r="2307" spans="6:6" x14ac:dyDescent="0.25">
      <c r="F2307" s="3"/>
    </row>
    <row r="2308" spans="6:6" x14ac:dyDescent="0.25">
      <c r="F2308" s="3"/>
    </row>
    <row r="2309" spans="6:6" x14ac:dyDescent="0.25">
      <c r="F2309" s="3"/>
    </row>
    <row r="2310" spans="6:6" x14ac:dyDescent="0.25">
      <c r="F2310" s="3"/>
    </row>
    <row r="2311" spans="6:6" x14ac:dyDescent="0.25">
      <c r="F2311" s="3"/>
    </row>
    <row r="2312" spans="6:6" x14ac:dyDescent="0.25">
      <c r="F2312" s="3"/>
    </row>
    <row r="2313" spans="6:6" x14ac:dyDescent="0.25">
      <c r="F2313" s="3"/>
    </row>
    <row r="2314" spans="6:6" x14ac:dyDescent="0.25">
      <c r="F2314" s="3"/>
    </row>
    <row r="2315" spans="6:6" x14ac:dyDescent="0.25">
      <c r="F2315" s="3"/>
    </row>
    <row r="2316" spans="6:6" x14ac:dyDescent="0.25">
      <c r="F2316" s="3"/>
    </row>
    <row r="2317" spans="6:6" x14ac:dyDescent="0.25">
      <c r="F2317" s="3"/>
    </row>
    <row r="2318" spans="6:6" x14ac:dyDescent="0.25">
      <c r="F2318" s="3"/>
    </row>
    <row r="2319" spans="6:6" x14ac:dyDescent="0.25">
      <c r="F2319" s="3"/>
    </row>
    <row r="2320" spans="6:6" x14ac:dyDescent="0.25">
      <c r="F2320" s="3"/>
    </row>
    <row r="2321" spans="6:6" x14ac:dyDescent="0.25">
      <c r="F2321" s="3"/>
    </row>
    <row r="2322" spans="6:6" x14ac:dyDescent="0.25">
      <c r="F2322" s="3"/>
    </row>
    <row r="2323" spans="6:6" x14ac:dyDescent="0.25">
      <c r="F2323" s="3"/>
    </row>
    <row r="2324" spans="6:6" x14ac:dyDescent="0.25">
      <c r="F2324" s="3"/>
    </row>
    <row r="2325" spans="6:6" x14ac:dyDescent="0.25">
      <c r="F2325" s="3"/>
    </row>
    <row r="2326" spans="6:6" x14ac:dyDescent="0.25">
      <c r="F2326" s="3"/>
    </row>
    <row r="2327" spans="6:6" x14ac:dyDescent="0.25">
      <c r="F2327" s="3"/>
    </row>
    <row r="2328" spans="6:6" x14ac:dyDescent="0.25">
      <c r="F2328" s="3"/>
    </row>
    <row r="2329" spans="6:6" x14ac:dyDescent="0.25">
      <c r="F2329" s="3"/>
    </row>
    <row r="2330" spans="6:6" x14ac:dyDescent="0.25">
      <c r="F2330" s="3"/>
    </row>
    <row r="2331" spans="6:6" x14ac:dyDescent="0.25">
      <c r="F2331" s="3"/>
    </row>
    <row r="2332" spans="6:6" x14ac:dyDescent="0.25">
      <c r="F2332" s="3"/>
    </row>
    <row r="2333" spans="6:6" x14ac:dyDescent="0.25">
      <c r="F2333" s="3"/>
    </row>
    <row r="2334" spans="6:6" x14ac:dyDescent="0.25">
      <c r="F2334" s="3"/>
    </row>
    <row r="2335" spans="6:6" x14ac:dyDescent="0.25">
      <c r="F2335" s="3"/>
    </row>
    <row r="2336" spans="6:6" x14ac:dyDescent="0.25">
      <c r="F2336" s="3"/>
    </row>
    <row r="2337" spans="6:6" x14ac:dyDescent="0.25">
      <c r="F2337" s="3"/>
    </row>
    <row r="2338" spans="6:6" x14ac:dyDescent="0.25">
      <c r="F2338" s="3"/>
    </row>
    <row r="2339" spans="6:6" x14ac:dyDescent="0.25">
      <c r="F2339" s="3"/>
    </row>
    <row r="2340" spans="6:6" x14ac:dyDescent="0.25">
      <c r="F2340" s="3"/>
    </row>
    <row r="2341" spans="6:6" x14ac:dyDescent="0.25">
      <c r="F2341" s="3"/>
    </row>
    <row r="2342" spans="6:6" x14ac:dyDescent="0.25">
      <c r="F2342" s="3"/>
    </row>
    <row r="2343" spans="6:6" x14ac:dyDescent="0.25">
      <c r="F2343" s="3"/>
    </row>
    <row r="2344" spans="6:6" x14ac:dyDescent="0.25">
      <c r="F2344" s="3"/>
    </row>
    <row r="2345" spans="6:6" x14ac:dyDescent="0.25">
      <c r="F2345" s="3"/>
    </row>
    <row r="2346" spans="6:6" x14ac:dyDescent="0.25">
      <c r="F2346" s="3"/>
    </row>
    <row r="2347" spans="6:6" x14ac:dyDescent="0.25">
      <c r="F2347" s="3"/>
    </row>
    <row r="2348" spans="6:6" x14ac:dyDescent="0.25">
      <c r="F2348" s="3"/>
    </row>
    <row r="2349" spans="6:6" x14ac:dyDescent="0.25">
      <c r="F2349" s="3"/>
    </row>
    <row r="2350" spans="6:6" x14ac:dyDescent="0.25">
      <c r="F2350" s="3"/>
    </row>
    <row r="2351" spans="6:6" x14ac:dyDescent="0.25">
      <c r="F2351" s="3"/>
    </row>
    <row r="2352" spans="6:6" x14ac:dyDescent="0.25">
      <c r="F2352" s="3"/>
    </row>
    <row r="2353" spans="6:6" x14ac:dyDescent="0.25">
      <c r="F2353" s="3"/>
    </row>
    <row r="2354" spans="6:6" x14ac:dyDescent="0.25">
      <c r="F2354" s="3"/>
    </row>
    <row r="2355" spans="6:6" x14ac:dyDescent="0.25">
      <c r="F2355" s="3"/>
    </row>
    <row r="2356" spans="6:6" x14ac:dyDescent="0.25">
      <c r="F2356" s="3"/>
    </row>
    <row r="2357" spans="6:6" x14ac:dyDescent="0.25">
      <c r="F2357" s="3"/>
    </row>
    <row r="2358" spans="6:6" x14ac:dyDescent="0.25">
      <c r="F2358" s="3"/>
    </row>
    <row r="2359" spans="6:6" x14ac:dyDescent="0.25">
      <c r="F2359" s="3"/>
    </row>
    <row r="2360" spans="6:6" x14ac:dyDescent="0.25">
      <c r="F2360" s="3"/>
    </row>
    <row r="2361" spans="6:6" x14ac:dyDescent="0.25">
      <c r="F2361" s="3"/>
    </row>
    <row r="2362" spans="6:6" x14ac:dyDescent="0.25">
      <c r="F2362" s="3"/>
    </row>
    <row r="2363" spans="6:6" x14ac:dyDescent="0.25">
      <c r="F2363" s="3"/>
    </row>
    <row r="2364" spans="6:6" x14ac:dyDescent="0.25">
      <c r="F2364" s="3"/>
    </row>
    <row r="2365" spans="6:6" x14ac:dyDescent="0.25">
      <c r="F2365" s="3"/>
    </row>
    <row r="2366" spans="6:6" x14ac:dyDescent="0.25">
      <c r="F2366" s="3"/>
    </row>
    <row r="2367" spans="6:6" x14ac:dyDescent="0.25">
      <c r="F2367" s="3"/>
    </row>
    <row r="2368" spans="6:6" x14ac:dyDescent="0.25">
      <c r="F2368" s="3"/>
    </row>
    <row r="2369" spans="6:6" x14ac:dyDescent="0.25">
      <c r="F2369" s="3"/>
    </row>
    <row r="2370" spans="6:6" x14ac:dyDescent="0.25">
      <c r="F2370" s="3"/>
    </row>
    <row r="2371" spans="6:6" x14ac:dyDescent="0.25">
      <c r="F2371" s="3"/>
    </row>
    <row r="2372" spans="6:6" x14ac:dyDescent="0.25">
      <c r="F2372" s="3"/>
    </row>
    <row r="2373" spans="6:6" x14ac:dyDescent="0.25">
      <c r="F2373" s="3"/>
    </row>
    <row r="2374" spans="6:6" x14ac:dyDescent="0.25">
      <c r="F2374" s="3"/>
    </row>
    <row r="2375" spans="6:6" x14ac:dyDescent="0.25">
      <c r="F2375" s="3"/>
    </row>
    <row r="2376" spans="6:6" x14ac:dyDescent="0.25">
      <c r="F2376" s="3"/>
    </row>
    <row r="2377" spans="6:6" x14ac:dyDescent="0.25">
      <c r="F2377" s="3"/>
    </row>
    <row r="2378" spans="6:6" x14ac:dyDescent="0.25">
      <c r="F2378" s="3"/>
    </row>
    <row r="2379" spans="6:6" x14ac:dyDescent="0.25">
      <c r="F2379" s="3"/>
    </row>
    <row r="2380" spans="6:6" x14ac:dyDescent="0.25">
      <c r="F2380" s="3"/>
    </row>
    <row r="2381" spans="6:6" x14ac:dyDescent="0.25">
      <c r="F2381" s="3"/>
    </row>
    <row r="2382" spans="6:6" x14ac:dyDescent="0.25">
      <c r="F2382" s="3"/>
    </row>
    <row r="2383" spans="6:6" x14ac:dyDescent="0.25">
      <c r="F2383" s="3"/>
    </row>
    <row r="2384" spans="6:6" x14ac:dyDescent="0.25">
      <c r="F2384" s="3"/>
    </row>
    <row r="2385" spans="6:6" x14ac:dyDescent="0.25">
      <c r="F2385" s="3"/>
    </row>
    <row r="2386" spans="6:6" x14ac:dyDescent="0.25">
      <c r="F2386" s="3"/>
    </row>
    <row r="2387" spans="6:6" x14ac:dyDescent="0.25">
      <c r="F2387" s="3"/>
    </row>
    <row r="2388" spans="6:6" x14ac:dyDescent="0.25">
      <c r="F2388" s="3"/>
    </row>
    <row r="2389" spans="6:6" x14ac:dyDescent="0.25">
      <c r="F2389" s="3"/>
    </row>
    <row r="2390" spans="6:6" x14ac:dyDescent="0.25">
      <c r="F2390" s="3"/>
    </row>
    <row r="2391" spans="6:6" x14ac:dyDescent="0.25">
      <c r="F2391" s="3"/>
    </row>
    <row r="2392" spans="6:6" x14ac:dyDescent="0.25">
      <c r="F2392" s="3"/>
    </row>
    <row r="2393" spans="6:6" x14ac:dyDescent="0.25">
      <c r="F2393" s="3"/>
    </row>
    <row r="2394" spans="6:6" x14ac:dyDescent="0.25">
      <c r="F2394" s="3"/>
    </row>
    <row r="2395" spans="6:6" x14ac:dyDescent="0.25">
      <c r="F2395" s="3"/>
    </row>
    <row r="2396" spans="6:6" x14ac:dyDescent="0.25">
      <c r="F2396" s="3"/>
    </row>
    <row r="2397" spans="6:6" x14ac:dyDescent="0.25">
      <c r="F2397" s="3"/>
    </row>
    <row r="2398" spans="6:6" x14ac:dyDescent="0.25">
      <c r="F2398" s="3"/>
    </row>
    <row r="2399" spans="6:6" x14ac:dyDescent="0.25">
      <c r="F2399" s="3"/>
    </row>
    <row r="2400" spans="6:6" x14ac:dyDescent="0.25">
      <c r="F2400" s="3"/>
    </row>
    <row r="2401" spans="6:6" x14ac:dyDescent="0.25">
      <c r="F2401" s="3"/>
    </row>
    <row r="2402" spans="6:6" x14ac:dyDescent="0.25">
      <c r="F2402" s="3"/>
    </row>
    <row r="2403" spans="6:6" x14ac:dyDescent="0.25">
      <c r="F2403" s="3"/>
    </row>
    <row r="2404" spans="6:6" x14ac:dyDescent="0.25">
      <c r="F2404" s="3"/>
    </row>
    <row r="2405" spans="6:6" x14ac:dyDescent="0.25">
      <c r="F2405" s="3"/>
    </row>
    <row r="2406" spans="6:6" x14ac:dyDescent="0.25">
      <c r="F2406" s="3"/>
    </row>
    <row r="2407" spans="6:6" x14ac:dyDescent="0.25">
      <c r="F2407" s="3"/>
    </row>
    <row r="2408" spans="6:6" x14ac:dyDescent="0.25">
      <c r="F2408" s="3"/>
    </row>
    <row r="2409" spans="6:6" x14ac:dyDescent="0.25">
      <c r="F2409" s="3"/>
    </row>
    <row r="2410" spans="6:6" x14ac:dyDescent="0.25">
      <c r="F2410" s="3"/>
    </row>
    <row r="2411" spans="6:6" x14ac:dyDescent="0.25">
      <c r="F2411" s="3"/>
    </row>
    <row r="2412" spans="6:6" x14ac:dyDescent="0.25">
      <c r="F2412" s="3"/>
    </row>
    <row r="2413" spans="6:6" x14ac:dyDescent="0.25">
      <c r="F2413" s="3"/>
    </row>
    <row r="2414" spans="6:6" x14ac:dyDescent="0.25">
      <c r="F2414" s="3"/>
    </row>
    <row r="2415" spans="6:6" x14ac:dyDescent="0.25">
      <c r="F2415" s="3"/>
    </row>
    <row r="2416" spans="6:6" x14ac:dyDescent="0.25">
      <c r="F2416" s="3"/>
    </row>
    <row r="2417" spans="6:6" x14ac:dyDescent="0.25">
      <c r="F2417" s="3"/>
    </row>
    <row r="2418" spans="6:6" x14ac:dyDescent="0.25">
      <c r="F2418" s="3"/>
    </row>
    <row r="2419" spans="6:6" x14ac:dyDescent="0.25">
      <c r="F2419" s="3"/>
    </row>
    <row r="2420" spans="6:6" x14ac:dyDescent="0.25">
      <c r="F2420" s="3"/>
    </row>
    <row r="2421" spans="6:6" x14ac:dyDescent="0.25">
      <c r="F2421" s="3"/>
    </row>
    <row r="2422" spans="6:6" x14ac:dyDescent="0.25">
      <c r="F2422" s="3"/>
    </row>
    <row r="2423" spans="6:6" x14ac:dyDescent="0.25">
      <c r="F2423" s="3"/>
    </row>
    <row r="2424" spans="6:6" x14ac:dyDescent="0.25">
      <c r="F2424" s="3"/>
    </row>
    <row r="2425" spans="6:6" x14ac:dyDescent="0.25">
      <c r="F2425" s="3"/>
    </row>
    <row r="2426" spans="6:6" x14ac:dyDescent="0.25">
      <c r="F2426" s="3"/>
    </row>
    <row r="2427" spans="6:6" x14ac:dyDescent="0.25">
      <c r="F2427" s="3"/>
    </row>
    <row r="2428" spans="6:6" x14ac:dyDescent="0.25">
      <c r="F2428" s="3"/>
    </row>
    <row r="2429" spans="6:6" x14ac:dyDescent="0.25">
      <c r="F2429" s="3"/>
    </row>
    <row r="2430" spans="6:6" x14ac:dyDescent="0.25">
      <c r="F2430" s="3"/>
    </row>
    <row r="2431" spans="6:6" x14ac:dyDescent="0.25">
      <c r="F2431" s="3"/>
    </row>
    <row r="2432" spans="6:6" x14ac:dyDescent="0.25">
      <c r="F2432" s="3"/>
    </row>
    <row r="2433" spans="6:6" x14ac:dyDescent="0.25">
      <c r="F2433" s="3"/>
    </row>
    <row r="2434" spans="6:6" x14ac:dyDescent="0.25">
      <c r="F2434" s="3"/>
    </row>
    <row r="2435" spans="6:6" x14ac:dyDescent="0.25">
      <c r="F2435" s="3"/>
    </row>
    <row r="2436" spans="6:6" x14ac:dyDescent="0.25">
      <c r="F2436" s="3"/>
    </row>
    <row r="2437" spans="6:6" x14ac:dyDescent="0.25">
      <c r="F2437" s="3"/>
    </row>
    <row r="2438" spans="6:6" x14ac:dyDescent="0.25">
      <c r="F2438" s="3"/>
    </row>
    <row r="2439" spans="6:6" x14ac:dyDescent="0.25">
      <c r="F2439" s="3"/>
    </row>
    <row r="2440" spans="6:6" x14ac:dyDescent="0.25">
      <c r="F2440" s="3"/>
    </row>
    <row r="2441" spans="6:6" x14ac:dyDescent="0.25">
      <c r="F2441" s="3"/>
    </row>
    <row r="2442" spans="6:6" x14ac:dyDescent="0.25">
      <c r="F2442" s="3"/>
    </row>
    <row r="2443" spans="6:6" x14ac:dyDescent="0.25">
      <c r="F2443" s="3"/>
    </row>
    <row r="2444" spans="6:6" x14ac:dyDescent="0.25">
      <c r="F2444" s="3"/>
    </row>
    <row r="2445" spans="6:6" x14ac:dyDescent="0.25">
      <c r="F2445" s="3"/>
    </row>
    <row r="2446" spans="6:6" x14ac:dyDescent="0.25">
      <c r="F2446" s="3"/>
    </row>
    <row r="2447" spans="6:6" x14ac:dyDescent="0.25">
      <c r="F2447" s="3"/>
    </row>
    <row r="2448" spans="6:6" x14ac:dyDescent="0.25">
      <c r="F2448" s="3"/>
    </row>
    <row r="2449" spans="6:6" x14ac:dyDescent="0.25">
      <c r="F2449" s="3"/>
    </row>
    <row r="2450" spans="6:6" x14ac:dyDescent="0.25">
      <c r="F2450" s="3"/>
    </row>
    <row r="2451" spans="6:6" x14ac:dyDescent="0.25">
      <c r="F2451" s="3"/>
    </row>
    <row r="2452" spans="6:6" x14ac:dyDescent="0.25">
      <c r="F2452" s="3"/>
    </row>
    <row r="2453" spans="6:6" x14ac:dyDescent="0.25">
      <c r="F2453" s="3"/>
    </row>
    <row r="2454" spans="6:6" x14ac:dyDescent="0.25">
      <c r="F2454" s="3"/>
    </row>
    <row r="2455" spans="6:6" x14ac:dyDescent="0.25">
      <c r="F2455" s="3"/>
    </row>
    <row r="2456" spans="6:6" x14ac:dyDescent="0.25">
      <c r="F2456" s="3"/>
    </row>
    <row r="2457" spans="6:6" x14ac:dyDescent="0.25">
      <c r="F2457" s="3"/>
    </row>
    <row r="2458" spans="6:6" x14ac:dyDescent="0.25">
      <c r="F2458" s="3"/>
    </row>
    <row r="2459" spans="6:6" x14ac:dyDescent="0.25">
      <c r="F2459" s="3"/>
    </row>
    <row r="2460" spans="6:6" x14ac:dyDescent="0.25">
      <c r="F2460" s="3"/>
    </row>
    <row r="2461" spans="6:6" x14ac:dyDescent="0.25">
      <c r="F2461" s="3"/>
    </row>
    <row r="2462" spans="6:6" x14ac:dyDescent="0.25">
      <c r="F2462" s="3"/>
    </row>
    <row r="2463" spans="6:6" x14ac:dyDescent="0.25">
      <c r="F2463" s="3"/>
    </row>
    <row r="2464" spans="6:6" x14ac:dyDescent="0.25">
      <c r="F2464" s="3"/>
    </row>
    <row r="2465" spans="6:6" x14ac:dyDescent="0.25">
      <c r="F2465" s="3"/>
    </row>
    <row r="2466" spans="6:6" x14ac:dyDescent="0.25">
      <c r="F2466" s="3"/>
    </row>
    <row r="2467" spans="6:6" x14ac:dyDescent="0.25">
      <c r="F2467" s="3"/>
    </row>
    <row r="2468" spans="6:6" x14ac:dyDescent="0.25">
      <c r="F2468" s="3"/>
    </row>
    <row r="2469" spans="6:6" x14ac:dyDescent="0.25">
      <c r="F2469" s="3"/>
    </row>
    <row r="2470" spans="6:6" x14ac:dyDescent="0.25">
      <c r="F2470" s="3"/>
    </row>
    <row r="2471" spans="6:6" x14ac:dyDescent="0.25">
      <c r="F2471" s="3"/>
    </row>
    <row r="2472" spans="6:6" x14ac:dyDescent="0.25">
      <c r="F2472" s="3"/>
    </row>
    <row r="2473" spans="6:6" x14ac:dyDescent="0.25">
      <c r="F2473" s="3"/>
    </row>
    <row r="2474" spans="6:6" x14ac:dyDescent="0.25">
      <c r="F2474" s="3"/>
    </row>
    <row r="2475" spans="6:6" x14ac:dyDescent="0.25">
      <c r="F2475" s="3"/>
    </row>
    <row r="2476" spans="6:6" x14ac:dyDescent="0.25">
      <c r="F2476" s="3"/>
    </row>
    <row r="2477" spans="6:6" x14ac:dyDescent="0.25">
      <c r="F2477" s="3"/>
    </row>
    <row r="2478" spans="6:6" x14ac:dyDescent="0.25">
      <c r="F2478" s="3"/>
    </row>
    <row r="2479" spans="6:6" x14ac:dyDescent="0.25">
      <c r="F2479" s="3"/>
    </row>
    <row r="2480" spans="6:6" x14ac:dyDescent="0.25">
      <c r="F2480" s="3"/>
    </row>
    <row r="2481" spans="6:6" x14ac:dyDescent="0.25">
      <c r="F2481" s="3"/>
    </row>
    <row r="2482" spans="6:6" x14ac:dyDescent="0.25">
      <c r="F2482" s="3"/>
    </row>
    <row r="2483" spans="6:6" x14ac:dyDescent="0.25">
      <c r="F2483" s="3"/>
    </row>
    <row r="2484" spans="6:6" x14ac:dyDescent="0.25">
      <c r="F2484" s="3"/>
    </row>
    <row r="2485" spans="6:6" x14ac:dyDescent="0.25">
      <c r="F2485" s="3"/>
    </row>
    <row r="2486" spans="6:6" x14ac:dyDescent="0.25">
      <c r="F2486" s="3"/>
    </row>
    <row r="2487" spans="6:6" x14ac:dyDescent="0.25">
      <c r="F2487" s="3"/>
    </row>
    <row r="2488" spans="6:6" x14ac:dyDescent="0.25">
      <c r="F2488" s="3"/>
    </row>
    <row r="2489" spans="6:6" x14ac:dyDescent="0.25">
      <c r="F2489" s="3"/>
    </row>
    <row r="2490" spans="6:6" x14ac:dyDescent="0.25">
      <c r="F2490" s="3"/>
    </row>
    <row r="2491" spans="6:6" x14ac:dyDescent="0.25">
      <c r="F2491" s="3"/>
    </row>
    <row r="2492" spans="6:6" x14ac:dyDescent="0.25">
      <c r="F2492" s="3"/>
    </row>
    <row r="2493" spans="6:6" x14ac:dyDescent="0.25">
      <c r="F2493" s="3"/>
    </row>
    <row r="2494" spans="6:6" x14ac:dyDescent="0.25">
      <c r="F2494" s="3"/>
    </row>
    <row r="2495" spans="6:6" x14ac:dyDescent="0.25">
      <c r="F2495" s="3"/>
    </row>
    <row r="2496" spans="6:6" x14ac:dyDescent="0.25">
      <c r="F2496" s="3"/>
    </row>
    <row r="2497" spans="6:6" x14ac:dyDescent="0.25">
      <c r="F2497" s="3"/>
    </row>
    <row r="2498" spans="6:6" x14ac:dyDescent="0.25">
      <c r="F2498" s="3"/>
    </row>
    <row r="2499" spans="6:6" x14ac:dyDescent="0.25">
      <c r="F2499" s="3"/>
    </row>
    <row r="2500" spans="6:6" x14ac:dyDescent="0.25">
      <c r="F2500" s="3"/>
    </row>
    <row r="2501" spans="6:6" x14ac:dyDescent="0.25">
      <c r="F2501" s="3"/>
    </row>
    <row r="2502" spans="6:6" x14ac:dyDescent="0.25">
      <c r="F2502" s="3"/>
    </row>
    <row r="2503" spans="6:6" x14ac:dyDescent="0.25">
      <c r="F2503" s="3"/>
    </row>
    <row r="2504" spans="6:6" x14ac:dyDescent="0.25">
      <c r="F2504" s="3"/>
    </row>
    <row r="2505" spans="6:6" x14ac:dyDescent="0.25">
      <c r="F2505" s="3"/>
    </row>
    <row r="2506" spans="6:6" x14ac:dyDescent="0.25">
      <c r="F2506" s="3"/>
    </row>
    <row r="2507" spans="6:6" x14ac:dyDescent="0.25">
      <c r="F2507" s="3"/>
    </row>
    <row r="2508" spans="6:6" x14ac:dyDescent="0.25">
      <c r="F2508" s="3"/>
    </row>
    <row r="2509" spans="6:6" x14ac:dyDescent="0.25">
      <c r="F2509" s="3"/>
    </row>
    <row r="2510" spans="6:6" x14ac:dyDescent="0.25">
      <c r="F2510" s="3"/>
    </row>
    <row r="2511" spans="6:6" x14ac:dyDescent="0.25">
      <c r="F2511" s="3"/>
    </row>
    <row r="2512" spans="6:6" x14ac:dyDescent="0.25">
      <c r="F2512" s="3"/>
    </row>
    <row r="2513" spans="6:6" x14ac:dyDescent="0.25">
      <c r="F2513" s="3"/>
    </row>
    <row r="2514" spans="6:6" x14ac:dyDescent="0.25">
      <c r="F2514" s="3"/>
    </row>
    <row r="2515" spans="6:6" x14ac:dyDescent="0.25">
      <c r="F2515" s="3"/>
    </row>
    <row r="2516" spans="6:6" x14ac:dyDescent="0.25">
      <c r="F2516" s="3"/>
    </row>
    <row r="2517" spans="6:6" x14ac:dyDescent="0.25">
      <c r="F2517" s="3"/>
    </row>
    <row r="2518" spans="6:6" x14ac:dyDescent="0.25">
      <c r="F2518" s="3"/>
    </row>
    <row r="2519" spans="6:6" x14ac:dyDescent="0.25">
      <c r="F2519" s="3"/>
    </row>
    <row r="2520" spans="6:6" x14ac:dyDescent="0.25">
      <c r="F2520" s="3"/>
    </row>
    <row r="2521" spans="6:6" x14ac:dyDescent="0.25">
      <c r="F2521" s="3"/>
    </row>
    <row r="2522" spans="6:6" x14ac:dyDescent="0.25">
      <c r="F2522" s="3"/>
    </row>
    <row r="2523" spans="6:6" x14ac:dyDescent="0.25">
      <c r="F2523" s="3"/>
    </row>
    <row r="2524" spans="6:6" x14ac:dyDescent="0.25">
      <c r="F2524" s="3"/>
    </row>
    <row r="2525" spans="6:6" x14ac:dyDescent="0.25">
      <c r="F2525" s="3"/>
    </row>
    <row r="2526" spans="6:6" x14ac:dyDescent="0.25">
      <c r="F2526" s="3"/>
    </row>
    <row r="2527" spans="6:6" x14ac:dyDescent="0.25">
      <c r="F2527" s="3"/>
    </row>
    <row r="2528" spans="6:6" x14ac:dyDescent="0.25">
      <c r="F2528" s="3"/>
    </row>
    <row r="2529" spans="6:6" x14ac:dyDescent="0.25">
      <c r="F2529" s="3"/>
    </row>
    <row r="2530" spans="6:6" x14ac:dyDescent="0.25">
      <c r="F2530" s="3"/>
    </row>
    <row r="2531" spans="6:6" x14ac:dyDescent="0.25">
      <c r="F2531" s="3"/>
    </row>
    <row r="2532" spans="6:6" x14ac:dyDescent="0.25">
      <c r="F2532" s="3"/>
    </row>
    <row r="2533" spans="6:6" x14ac:dyDescent="0.25">
      <c r="F2533" s="3"/>
    </row>
    <row r="2534" spans="6:6" x14ac:dyDescent="0.25">
      <c r="F2534" s="3"/>
    </row>
    <row r="2535" spans="6:6" x14ac:dyDescent="0.25">
      <c r="F2535" s="3"/>
    </row>
    <row r="2536" spans="6:6" x14ac:dyDescent="0.25">
      <c r="F2536" s="3"/>
    </row>
    <row r="2537" spans="6:6" x14ac:dyDescent="0.25">
      <c r="F2537" s="3"/>
    </row>
    <row r="2538" spans="6:6" x14ac:dyDescent="0.25">
      <c r="F2538" s="3"/>
    </row>
    <row r="2539" spans="6:6" x14ac:dyDescent="0.25">
      <c r="F2539" s="3"/>
    </row>
    <row r="2540" spans="6:6" x14ac:dyDescent="0.25">
      <c r="F2540" s="3"/>
    </row>
    <row r="2541" spans="6:6" x14ac:dyDescent="0.25">
      <c r="F2541" s="3"/>
    </row>
    <row r="2542" spans="6:6" x14ac:dyDescent="0.25">
      <c r="F2542" s="3"/>
    </row>
    <row r="2543" spans="6:6" x14ac:dyDescent="0.25">
      <c r="F2543" s="3"/>
    </row>
    <row r="2544" spans="6:6" x14ac:dyDescent="0.25">
      <c r="F2544" s="3"/>
    </row>
    <row r="2545" spans="6:6" x14ac:dyDescent="0.25">
      <c r="F2545" s="3"/>
    </row>
    <row r="2546" spans="6:6" x14ac:dyDescent="0.25">
      <c r="F2546" s="3"/>
    </row>
    <row r="2547" spans="6:6" x14ac:dyDescent="0.25">
      <c r="F2547" s="3"/>
    </row>
    <row r="2548" spans="6:6" x14ac:dyDescent="0.25">
      <c r="F2548" s="3"/>
    </row>
    <row r="2549" spans="6:6" x14ac:dyDescent="0.25">
      <c r="F2549" s="3"/>
    </row>
    <row r="2550" spans="6:6" x14ac:dyDescent="0.25">
      <c r="F2550" s="3"/>
    </row>
    <row r="2551" spans="6:6" x14ac:dyDescent="0.25">
      <c r="F2551" s="3"/>
    </row>
    <row r="2552" spans="6:6" x14ac:dyDescent="0.25">
      <c r="F2552" s="3"/>
    </row>
    <row r="2553" spans="6:6" x14ac:dyDescent="0.25">
      <c r="F2553" s="3"/>
    </row>
    <row r="2554" spans="6:6" x14ac:dyDescent="0.25">
      <c r="F2554" s="3"/>
    </row>
    <row r="2555" spans="6:6" x14ac:dyDescent="0.25">
      <c r="F2555" s="3"/>
    </row>
    <row r="2556" spans="6:6" x14ac:dyDescent="0.25">
      <c r="F2556" s="3"/>
    </row>
    <row r="2557" spans="6:6" x14ac:dyDescent="0.25">
      <c r="F2557" s="3"/>
    </row>
    <row r="2558" spans="6:6" x14ac:dyDescent="0.25">
      <c r="F2558" s="3"/>
    </row>
    <row r="2559" spans="6:6" x14ac:dyDescent="0.25">
      <c r="F2559" s="3"/>
    </row>
    <row r="2560" spans="6:6" x14ac:dyDescent="0.25">
      <c r="F2560" s="3"/>
    </row>
    <row r="2561" spans="6:6" x14ac:dyDescent="0.25">
      <c r="F2561" s="3"/>
    </row>
    <row r="2562" spans="6:6" x14ac:dyDescent="0.25">
      <c r="F2562" s="3"/>
    </row>
    <row r="2563" spans="6:6" x14ac:dyDescent="0.25">
      <c r="F2563" s="3"/>
    </row>
    <row r="2564" spans="6:6" x14ac:dyDescent="0.25">
      <c r="F2564" s="3"/>
    </row>
    <row r="2565" spans="6:6" x14ac:dyDescent="0.25">
      <c r="F2565" s="3"/>
    </row>
    <row r="2566" spans="6:6" x14ac:dyDescent="0.25">
      <c r="F2566" s="3"/>
    </row>
    <row r="2567" spans="6:6" x14ac:dyDescent="0.25">
      <c r="F2567" s="3"/>
    </row>
    <row r="2568" spans="6:6" x14ac:dyDescent="0.25">
      <c r="F2568" s="3"/>
    </row>
    <row r="2569" spans="6:6" x14ac:dyDescent="0.25">
      <c r="F2569" s="3"/>
    </row>
    <row r="2570" spans="6:6" x14ac:dyDescent="0.25">
      <c r="F2570" s="3"/>
    </row>
    <row r="2571" spans="6:6" x14ac:dyDescent="0.25">
      <c r="F2571" s="3"/>
    </row>
    <row r="2572" spans="6:6" x14ac:dyDescent="0.25">
      <c r="F2572" s="3"/>
    </row>
    <row r="2573" spans="6:6" x14ac:dyDescent="0.25">
      <c r="F2573" s="3"/>
    </row>
    <row r="2574" spans="6:6" x14ac:dyDescent="0.25">
      <c r="F2574" s="3"/>
    </row>
    <row r="2575" spans="6:6" x14ac:dyDescent="0.25">
      <c r="F2575" s="3"/>
    </row>
    <row r="2576" spans="6:6" x14ac:dyDescent="0.25">
      <c r="F2576" s="3"/>
    </row>
    <row r="2577" spans="6:6" x14ac:dyDescent="0.25">
      <c r="F2577" s="3"/>
    </row>
    <row r="2578" spans="6:6" x14ac:dyDescent="0.25">
      <c r="F2578" s="3"/>
    </row>
    <row r="2579" spans="6:6" x14ac:dyDescent="0.25">
      <c r="F2579" s="3"/>
    </row>
    <row r="2580" spans="6:6" x14ac:dyDescent="0.25">
      <c r="F2580" s="3"/>
    </row>
    <row r="2581" spans="6:6" x14ac:dyDescent="0.25">
      <c r="F2581" s="3"/>
    </row>
    <row r="2582" spans="6:6" x14ac:dyDescent="0.25">
      <c r="F2582" s="3"/>
    </row>
    <row r="2583" spans="6:6" x14ac:dyDescent="0.25">
      <c r="F2583" s="3"/>
    </row>
    <row r="2584" spans="6:6" x14ac:dyDescent="0.25">
      <c r="F2584" s="3"/>
    </row>
    <row r="2585" spans="6:6" x14ac:dyDescent="0.25">
      <c r="F2585" s="3"/>
    </row>
    <row r="2586" spans="6:6" x14ac:dyDescent="0.25">
      <c r="F2586" s="3"/>
    </row>
    <row r="2587" spans="6:6" x14ac:dyDescent="0.25">
      <c r="F2587" s="3"/>
    </row>
    <row r="2588" spans="6:6" x14ac:dyDescent="0.25">
      <c r="F2588" s="3"/>
    </row>
    <row r="2589" spans="6:6" x14ac:dyDescent="0.25">
      <c r="F2589" s="3"/>
    </row>
    <row r="2590" spans="6:6" x14ac:dyDescent="0.25">
      <c r="F2590" s="3"/>
    </row>
    <row r="2591" spans="6:6" x14ac:dyDescent="0.25">
      <c r="F2591" s="3"/>
    </row>
    <row r="2592" spans="6:6" x14ac:dyDescent="0.25">
      <c r="F2592" s="3"/>
    </row>
    <row r="2593" spans="6:6" x14ac:dyDescent="0.25">
      <c r="F2593" s="3"/>
    </row>
    <row r="2594" spans="6:6" x14ac:dyDescent="0.25">
      <c r="F2594" s="3"/>
    </row>
    <row r="2595" spans="6:6" x14ac:dyDescent="0.25">
      <c r="F2595" s="3"/>
    </row>
    <row r="2596" spans="6:6" x14ac:dyDescent="0.25">
      <c r="F2596" s="3"/>
    </row>
    <row r="2597" spans="6:6" x14ac:dyDescent="0.25">
      <c r="F2597" s="3"/>
    </row>
    <row r="2598" spans="6:6" x14ac:dyDescent="0.25">
      <c r="F2598" s="3"/>
    </row>
    <row r="2599" spans="6:6" x14ac:dyDescent="0.25">
      <c r="F2599" s="3"/>
    </row>
    <row r="2600" spans="6:6" x14ac:dyDescent="0.25">
      <c r="F2600" s="3"/>
    </row>
    <row r="2601" spans="6:6" x14ac:dyDescent="0.25">
      <c r="F2601" s="3"/>
    </row>
    <row r="2602" spans="6:6" x14ac:dyDescent="0.25">
      <c r="F2602" s="3"/>
    </row>
    <row r="2603" spans="6:6" x14ac:dyDescent="0.25">
      <c r="F2603" s="3"/>
    </row>
    <row r="2604" spans="6:6" x14ac:dyDescent="0.25">
      <c r="F2604" s="3"/>
    </row>
    <row r="2605" spans="6:6" x14ac:dyDescent="0.25">
      <c r="F2605" s="3"/>
    </row>
    <row r="2606" spans="6:6" x14ac:dyDescent="0.25">
      <c r="F2606" s="3"/>
    </row>
    <row r="2607" spans="6:6" x14ac:dyDescent="0.25">
      <c r="F2607" s="3"/>
    </row>
    <row r="2608" spans="6:6" x14ac:dyDescent="0.25">
      <c r="F2608" s="3"/>
    </row>
    <row r="2609" spans="6:6" x14ac:dyDescent="0.25">
      <c r="F2609" s="3"/>
    </row>
    <row r="2610" spans="6:6" x14ac:dyDescent="0.25">
      <c r="F2610" s="3"/>
    </row>
    <row r="2611" spans="6:6" x14ac:dyDescent="0.25">
      <c r="F2611" s="3"/>
    </row>
    <row r="2612" spans="6:6" x14ac:dyDescent="0.25">
      <c r="F2612" s="3"/>
    </row>
    <row r="2613" spans="6:6" x14ac:dyDescent="0.25">
      <c r="F2613" s="3"/>
    </row>
    <row r="2614" spans="6:6" x14ac:dyDescent="0.25">
      <c r="F2614" s="3"/>
    </row>
    <row r="2615" spans="6:6" x14ac:dyDescent="0.25">
      <c r="F2615" s="3"/>
    </row>
    <row r="2616" spans="6:6" x14ac:dyDescent="0.25">
      <c r="F2616" s="3"/>
    </row>
    <row r="2617" spans="6:6" x14ac:dyDescent="0.25">
      <c r="F2617" s="3"/>
    </row>
    <row r="2618" spans="6:6" x14ac:dyDescent="0.25">
      <c r="F2618" s="3"/>
    </row>
    <row r="2619" spans="6:6" x14ac:dyDescent="0.25">
      <c r="F2619" s="3"/>
    </row>
    <row r="2620" spans="6:6" x14ac:dyDescent="0.25">
      <c r="F2620" s="3"/>
    </row>
    <row r="2621" spans="6:6" x14ac:dyDescent="0.25">
      <c r="F2621" s="3"/>
    </row>
    <row r="2622" spans="6:6" x14ac:dyDescent="0.25">
      <c r="F2622" s="3"/>
    </row>
    <row r="2623" spans="6:6" x14ac:dyDescent="0.25">
      <c r="F2623" s="3"/>
    </row>
    <row r="2624" spans="6:6" x14ac:dyDescent="0.25">
      <c r="F2624" s="3"/>
    </row>
    <row r="2625" spans="6:6" x14ac:dyDescent="0.25">
      <c r="F2625" s="3"/>
    </row>
    <row r="2626" spans="6:6" x14ac:dyDescent="0.25">
      <c r="F2626" s="3"/>
    </row>
    <row r="2627" spans="6:6" x14ac:dyDescent="0.25">
      <c r="F2627" s="3"/>
    </row>
    <row r="2628" spans="6:6" x14ac:dyDescent="0.25">
      <c r="F2628" s="3"/>
    </row>
    <row r="2629" spans="6:6" x14ac:dyDescent="0.25">
      <c r="F2629" s="3"/>
    </row>
    <row r="2630" spans="6:6" x14ac:dyDescent="0.25">
      <c r="F2630" s="3"/>
    </row>
    <row r="2631" spans="6:6" x14ac:dyDescent="0.25">
      <c r="F2631" s="3"/>
    </row>
    <row r="2632" spans="6:6" x14ac:dyDescent="0.25">
      <c r="F2632" s="3"/>
    </row>
    <row r="2633" spans="6:6" x14ac:dyDescent="0.25">
      <c r="F2633" s="3"/>
    </row>
    <row r="2634" spans="6:6" x14ac:dyDescent="0.25">
      <c r="F2634" s="3"/>
    </row>
    <row r="2635" spans="6:6" x14ac:dyDescent="0.25">
      <c r="F2635" s="3"/>
    </row>
    <row r="2636" spans="6:6" x14ac:dyDescent="0.25">
      <c r="F2636" s="3"/>
    </row>
    <row r="2637" spans="6:6" x14ac:dyDescent="0.25">
      <c r="F2637" s="3"/>
    </row>
    <row r="2638" spans="6:6" x14ac:dyDescent="0.25">
      <c r="F2638" s="3"/>
    </row>
    <row r="2639" spans="6:6" x14ac:dyDescent="0.25">
      <c r="F2639" s="3"/>
    </row>
    <row r="2640" spans="6:6" x14ac:dyDescent="0.25">
      <c r="F2640" s="3"/>
    </row>
    <row r="2641" spans="6:6" x14ac:dyDescent="0.25">
      <c r="F2641" s="3"/>
    </row>
    <row r="2642" spans="6:6" x14ac:dyDescent="0.25">
      <c r="F2642" s="3"/>
    </row>
    <row r="2643" spans="6:6" x14ac:dyDescent="0.25">
      <c r="F2643" s="3"/>
    </row>
    <row r="2644" spans="6:6" x14ac:dyDescent="0.25">
      <c r="F2644" s="3"/>
    </row>
    <row r="2645" spans="6:6" x14ac:dyDescent="0.25">
      <c r="F2645" s="3"/>
    </row>
    <row r="2646" spans="6:6" x14ac:dyDescent="0.25">
      <c r="F2646" s="3"/>
    </row>
    <row r="2647" spans="6:6" x14ac:dyDescent="0.25">
      <c r="F2647" s="3"/>
    </row>
    <row r="2648" spans="6:6" x14ac:dyDescent="0.25">
      <c r="F2648" s="3"/>
    </row>
    <row r="2649" spans="6:6" x14ac:dyDescent="0.25">
      <c r="F2649" s="3"/>
    </row>
    <row r="2650" spans="6:6" x14ac:dyDescent="0.25">
      <c r="F2650" s="3"/>
    </row>
    <row r="2651" spans="6:6" x14ac:dyDescent="0.25">
      <c r="F2651" s="3"/>
    </row>
    <row r="2652" spans="6:6" x14ac:dyDescent="0.25">
      <c r="F2652" s="3"/>
    </row>
    <row r="2653" spans="6:6" x14ac:dyDescent="0.25">
      <c r="F2653" s="3"/>
    </row>
    <row r="2654" spans="6:6" x14ac:dyDescent="0.25">
      <c r="F2654" s="3"/>
    </row>
    <row r="2655" spans="6:6" x14ac:dyDescent="0.25">
      <c r="F2655" s="3"/>
    </row>
    <row r="2656" spans="6:6" x14ac:dyDescent="0.25">
      <c r="F2656" s="3"/>
    </row>
    <row r="2657" spans="6:6" x14ac:dyDescent="0.25">
      <c r="F2657" s="3"/>
    </row>
    <row r="2658" spans="6:6" x14ac:dyDescent="0.25">
      <c r="F2658" s="3"/>
    </row>
    <row r="2659" spans="6:6" x14ac:dyDescent="0.25">
      <c r="F2659" s="3"/>
    </row>
    <row r="2660" spans="6:6" x14ac:dyDescent="0.25">
      <c r="F2660" s="3"/>
    </row>
    <row r="2661" spans="6:6" x14ac:dyDescent="0.25">
      <c r="F2661" s="3"/>
    </row>
    <row r="2662" spans="6:6" x14ac:dyDescent="0.25">
      <c r="F2662" s="3"/>
    </row>
    <row r="2663" spans="6:6" x14ac:dyDescent="0.25">
      <c r="F2663" s="3"/>
    </row>
    <row r="2664" spans="6:6" x14ac:dyDescent="0.25">
      <c r="F2664" s="3"/>
    </row>
    <row r="2665" spans="6:6" x14ac:dyDescent="0.25">
      <c r="F2665" s="3"/>
    </row>
    <row r="2666" spans="6:6" x14ac:dyDescent="0.25">
      <c r="F2666" s="3"/>
    </row>
    <row r="2667" spans="6:6" x14ac:dyDescent="0.25">
      <c r="F2667" s="3"/>
    </row>
    <row r="2668" spans="6:6" x14ac:dyDescent="0.25">
      <c r="F2668" s="3"/>
    </row>
    <row r="2669" spans="6:6" x14ac:dyDescent="0.25">
      <c r="F2669" s="3"/>
    </row>
    <row r="2670" spans="6:6" x14ac:dyDescent="0.25">
      <c r="F2670" s="3"/>
    </row>
    <row r="2671" spans="6:6" x14ac:dyDescent="0.25">
      <c r="F2671" s="3"/>
    </row>
    <row r="2672" spans="6:6" x14ac:dyDescent="0.25">
      <c r="F2672" s="3"/>
    </row>
    <row r="2673" spans="6:6" x14ac:dyDescent="0.25">
      <c r="F2673" s="3"/>
    </row>
    <row r="2674" spans="6:6" x14ac:dyDescent="0.25">
      <c r="F2674" s="3"/>
    </row>
    <row r="2675" spans="6:6" x14ac:dyDescent="0.25">
      <c r="F2675" s="3"/>
    </row>
    <row r="2676" spans="6:6" x14ac:dyDescent="0.25">
      <c r="F2676" s="3"/>
    </row>
    <row r="2677" spans="6:6" x14ac:dyDescent="0.25">
      <c r="F2677" s="3"/>
    </row>
    <row r="2678" spans="6:6" x14ac:dyDescent="0.25">
      <c r="F2678" s="3"/>
    </row>
    <row r="2679" spans="6:6" x14ac:dyDescent="0.25">
      <c r="F2679" s="3"/>
    </row>
    <row r="2680" spans="6:6" x14ac:dyDescent="0.25">
      <c r="F2680" s="3"/>
    </row>
    <row r="2681" spans="6:6" x14ac:dyDescent="0.25">
      <c r="F2681" s="3"/>
    </row>
    <row r="2682" spans="6:6" x14ac:dyDescent="0.25">
      <c r="F2682" s="3"/>
    </row>
    <row r="2683" spans="6:6" x14ac:dyDescent="0.25">
      <c r="F2683" s="3"/>
    </row>
  </sheetData>
  <mergeCells count="3">
    <mergeCell ref="B1:K1"/>
    <mergeCell ref="B2:K2"/>
    <mergeCell ref="C4:E4"/>
  </mergeCells>
  <phoneticPr fontId="6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Referencias!$A$4:$A$8</xm:f>
          </x14:formula1>
          <xm:sqref>K61:K85 K248:K4858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9"/>
  <sheetViews>
    <sheetView workbookViewId="0">
      <selection activeCell="G14" sqref="G14"/>
    </sheetView>
  </sheetViews>
  <sheetFormatPr baseColWidth="10" defaultColWidth="11.42578125" defaultRowHeight="15" x14ac:dyDescent="0.25"/>
  <sheetData>
    <row r="4" spans="1:2" x14ac:dyDescent="0.25">
      <c r="A4" s="1"/>
      <c r="B4" t="s">
        <v>48</v>
      </c>
    </row>
    <row r="5" spans="1:2" x14ac:dyDescent="0.25">
      <c r="A5" s="1" t="s">
        <v>52</v>
      </c>
      <c r="B5" t="s">
        <v>49</v>
      </c>
    </row>
    <row r="6" spans="1:2" x14ac:dyDescent="0.25">
      <c r="A6" s="1" t="s">
        <v>53</v>
      </c>
      <c r="B6" t="s">
        <v>50</v>
      </c>
    </row>
    <row r="7" spans="1:2" x14ac:dyDescent="0.25">
      <c r="A7" s="1" t="s">
        <v>54</v>
      </c>
      <c r="B7" t="s">
        <v>51</v>
      </c>
    </row>
    <row r="8" spans="1:2" x14ac:dyDescent="0.25">
      <c r="A8" s="1" t="s">
        <v>55</v>
      </c>
    </row>
    <row r="9" spans="1:2" x14ac:dyDescent="0.25">
      <c r="A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PAA Definitivo</vt:lpstr>
      <vt:lpstr>Referencias</vt:lpstr>
      <vt:lpstr>Hoja5</vt:lpstr>
      <vt:lpstr>Referencias!_Hlt57100697</vt:lpstr>
      <vt:lpstr>Referencias!_Hlt57100700</vt:lpstr>
      <vt:lpstr>Referencias!_Hlt57100703</vt:lpstr>
      <vt:lpstr>Referencias!_Hlt57100705</vt:lpstr>
      <vt:lpstr>Referencias!_Hlt57100707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Warner Cruz Barboza</dc:creator>
  <cp:keywords/>
  <dc:description/>
  <cp:lastModifiedBy>50660</cp:lastModifiedBy>
  <cp:revision/>
  <dcterms:created xsi:type="dcterms:W3CDTF">2019-04-29T17:44:19Z</dcterms:created>
  <dcterms:modified xsi:type="dcterms:W3CDTF">2023-01-13T20:13:19Z</dcterms:modified>
  <cp:category/>
  <cp:contentStatus/>
</cp:coreProperties>
</file>