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tronacional-my.sharepoint.com/personal/depad_tn_cr/Documents/Proveeduria/2022/INFORMES DE COMPRAS/"/>
    </mc:Choice>
  </mc:AlternateContent>
  <xr:revisionPtr revIDLastSave="1747" documentId="13_ncr:1_{4F7A4F56-C906-4CBC-ADB4-3AF6E727F34A}" xr6:coauthVersionLast="47" xr6:coauthVersionMax="47" xr10:uidLastSave="{BA061F63-D00A-42C1-8D0C-86068C20C15F}"/>
  <bookViews>
    <workbookView xWindow="-120" yWindow="-120" windowWidth="29040" windowHeight="15840" tabRatio="813" firstSheet="2" activeTab="4" xr2:uid="{00000000-000D-0000-FFFF-FFFF00000000}"/>
  </bookViews>
  <sheets>
    <sheet name="Servicios Externos" sheetId="1" r:id="rId1"/>
    <sheet name="Direccion General" sheetId="12" r:id="rId2"/>
    <sheet name="Administracion" sheetId="6" r:id="rId3"/>
    <sheet name="Operaciones y Se" sheetId="11" r:id="rId4"/>
    <sheet name="Promocion C" sheetId="10" r:id="rId5"/>
    <sheet name="Conservacion" sheetId="9" r:id="rId6"/>
    <sheet name="Escenario" sheetId="14" r:id="rId7"/>
    <sheet name="VENCIDOS" sheetId="15" r:id="rId8"/>
  </sheets>
  <definedNames>
    <definedName name="_xlnm._FilterDatabase" localSheetId="2" hidden="1">Administracion!$A$2:$J$2</definedName>
    <definedName name="_xlnm._FilterDatabase" localSheetId="5" hidden="1">Conservacion!$A$2:$J$2</definedName>
    <definedName name="_xlnm._FilterDatabase" localSheetId="1" hidden="1">'Direccion General'!$A$2:$I$3</definedName>
    <definedName name="_xlnm._FilterDatabase" localSheetId="6" hidden="1">Escenario!$A$2:$K$2</definedName>
    <definedName name="_xlnm._FilterDatabase" localSheetId="3" hidden="1">'Operaciones y Se'!$A$2:$J$2</definedName>
    <definedName name="_xlnm._FilterDatabase" localSheetId="4" hidden="1">'Promocion C'!$A$2:$K$2</definedName>
    <definedName name="_xlnm._FilterDatabase" localSheetId="7" hidden="1">VENCIDOS!$A$3:$I$3</definedName>
    <definedName name="_xlnm.Print_Area" localSheetId="2">Administracion!$A$1:$I$8</definedName>
    <definedName name="_xlnm.Print_Area" localSheetId="5">Conservacion!$A$1:$I$8</definedName>
    <definedName name="_xlnm.Print_Area" localSheetId="1">'Direccion General'!$A$1:$I$2</definedName>
    <definedName name="_xlnm.Print_Area" localSheetId="6">Escenario!$A$1:$I$3</definedName>
    <definedName name="_xlnm.Print_Area" localSheetId="3">'Operaciones y Se'!$A$1:$I$5</definedName>
    <definedName name="_xlnm.Print_Area" localSheetId="4">'Promocion C'!$A$1:$I$3</definedName>
    <definedName name="_xlnm.Print_Area" localSheetId="7">VENCIDOS!$A$1:$H$3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5" l="1"/>
  <c r="H32" i="15"/>
  <c r="H31" i="15"/>
  <c r="H30" i="15"/>
  <c r="H11" i="15"/>
  <c r="H9" i="15"/>
  <c r="I4" i="11"/>
  <c r="I8" i="9"/>
  <c r="I8" i="6"/>
  <c r="I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tc={68980DA7-E808-453F-8858-CE1C052B7FAF}</author>
  </authors>
  <commentList>
    <comment ref="F33" authorId="0" shapeId="0" xr:uid="{68980DA7-E808-453F-8858-CE1C052B7F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presente contratación se rige bajo una excepción del artículo 139, misma que esta bajo la modalidad de entrega según demanda.
El Departamento de Promoción Cultural lleva el control y mediante una orden anual se van pagando los servicios requeridos.</t>
      </text>
    </comment>
  </commentList>
</comments>
</file>

<file path=xl/sharedStrings.xml><?xml version="1.0" encoding="utf-8"?>
<sst xmlns="http://schemas.openxmlformats.org/spreadsheetml/2006/main" count="1283" uniqueCount="613">
  <si>
    <t xml:space="preserve">Personal externo contratado por Servicios Profesionales </t>
  </si>
  <si>
    <t>Contratista</t>
  </si>
  <si>
    <t xml:space="preserve">Número de Contratación </t>
  </si>
  <si>
    <t>Finalización del Contrato</t>
  </si>
  <si>
    <t>Observaciones</t>
  </si>
  <si>
    <t>Félix Rafael Valerín Ledezma</t>
  </si>
  <si>
    <t xml:space="preserve">2021CD-000075-0009900001 </t>
  </si>
  <si>
    <t>Se ingresó contrato adicional período con rige del 01 de octubre del 2022 al 31 de marzo del 2023.</t>
  </si>
  <si>
    <t>Contrataciones Continuadas Direccion General</t>
  </si>
  <si>
    <t>Proveedor Adjudicado</t>
  </si>
  <si>
    <t>Tipo de Contratación</t>
  </si>
  <si>
    <t>DEPARTAMENTO</t>
  </si>
  <si>
    <t>Fecha de notificación</t>
  </si>
  <si>
    <t>OBSERVACIONES</t>
  </si>
  <si>
    <t>SUPARTIDA</t>
  </si>
  <si>
    <t>Monto contrato por bien/servicio (SICOP) - Sin IVA</t>
  </si>
  <si>
    <t>FELIX RAFAEL VALERIN LEDEZMA</t>
  </si>
  <si>
    <t>Según demanda</t>
  </si>
  <si>
    <t>Dirección General</t>
  </si>
  <si>
    <t>SERVICIO DE APOYO ADMINISTRATIVO, COMUNICACIÓN Y PROTOCOLO</t>
  </si>
  <si>
    <t>1.04.99</t>
  </si>
  <si>
    <t>Contrataciones Continuadas Departamento Administración</t>
  </si>
  <si>
    <t>DESCRIPCIÓN DEL PROCEDIMIENTO</t>
  </si>
  <si>
    <t xml:space="preserve">Observaciones </t>
  </si>
  <si>
    <t>PITAHAYAS ORO ROJO S.A.</t>
  </si>
  <si>
    <t>2019CD-000010-0009900001</t>
  </si>
  <si>
    <t>Arrendamiento de Bodega</t>
  </si>
  <si>
    <t>ADMINISTRACIÓN</t>
  </si>
  <si>
    <t>ALQ. BODEGA AVE 11</t>
  </si>
  <si>
    <t>1.01.01</t>
  </si>
  <si>
    <t>Se ingresó el 22/04 una prorroga tácita por 3 años mas</t>
  </si>
  <si>
    <t>INTERHAND S.A.</t>
  </si>
  <si>
    <t>2019CD-000126-0009900001</t>
  </si>
  <si>
    <t>Según demanda - 4 años</t>
  </si>
  <si>
    <t>ADMINISTRACIÓN (TI)</t>
  </si>
  <si>
    <t>ACTUALIZACION DE  LICENCIAS</t>
  </si>
  <si>
    <t>1.08.06</t>
  </si>
  <si>
    <t>INGENIERIA DE TELECOMUNICACIONES INTELCOM S.A.</t>
  </si>
  <si>
    <t>2019CD-000127-0009900001</t>
  </si>
  <si>
    <t xml:space="preserve">13/12/2019	</t>
  </si>
  <si>
    <t>CLIMATIZACIÓN, CALIDAD DE ENERGÍA Y MONITOREO (Qué paso con esto?)</t>
  </si>
  <si>
    <t>1.04.05</t>
  </si>
  <si>
    <t>2019CD-000129-0009900001</t>
  </si>
  <si>
    <t>SERVICIO SOPORTE</t>
  </si>
  <si>
    <t>5.99.03</t>
  </si>
  <si>
    <t>2019LA-000003-0009900001</t>
  </si>
  <si>
    <t xml:space="preserve">16/12/2019	</t>
  </si>
  <si>
    <t>SERVICIOS EN LA NUBE</t>
  </si>
  <si>
    <t>1.03.07</t>
  </si>
  <si>
    <t>CONSULTING GROUP CORPORACION LATINOAMERICANA S.A.</t>
  </si>
  <si>
    <t>MILLICOM CABLE COSTA RICA SOCIEDAD ANONIMA</t>
  </si>
  <si>
    <t>2021CD-000039-0009900001</t>
  </si>
  <si>
    <t>Tecnología e Información</t>
  </si>
  <si>
    <t>SERVICIO DE CONEXIÓN DE INTERNET POR ENLACE DE FIBRA ÓPTICA</t>
  </si>
  <si>
    <t>1.02.04</t>
  </si>
  <si>
    <t xml:space="preserve"> INTERHAND SOCIEDAD ANONIMA</t>
  </si>
  <si>
    <t>2021CD-000116-0009900001</t>
  </si>
  <si>
    <t>Según demanda -2 años</t>
  </si>
  <si>
    <t>ADQUISICIÓN DE INSUMOS ELÉCTRICOS Y DE CÓMPUTO POR DEMANDA</t>
  </si>
  <si>
    <t>2.03.04</t>
  </si>
  <si>
    <t>INTERCONEXIONES ESTRUTURADAS A &amp; M SOCIEDAD ANONIMA</t>
  </si>
  <si>
    <t>NOVAQ SOCIEDAD ANONIMA</t>
  </si>
  <si>
    <t>2020CD-000048-0009900001</t>
  </si>
  <si>
    <t>SERVICIO POR DEMANDA DE SOPORTE DEL SITIO WEB</t>
  </si>
  <si>
    <t>1.04.05
1.03.07</t>
  </si>
  <si>
    <t>INTERHAND SOCIEDAD ANONIMA</t>
  </si>
  <si>
    <t xml:space="preserve">2020CD-000047-0009900001 </t>
  </si>
  <si>
    <t xml:space="preserve">09/12/2020	</t>
  </si>
  <si>
    <t xml:space="preserve">SERVICIOS ESPECIALIZADOS EN LA NUBE POR DEMANDA </t>
  </si>
  <si>
    <t>JUNTA ADMINISTRATIVA DE LA IMPRENTA NACIONAL</t>
  </si>
  <si>
    <t>2020CD-000036-0009900001</t>
  </si>
  <si>
    <t>Administración</t>
  </si>
  <si>
    <t>SERVICIOS DE PUBLICACIÓN EN DIARIOS OFICIALES</t>
  </si>
  <si>
    <t>1.03.01</t>
  </si>
  <si>
    <t>2020CD-000016-0009900001</t>
  </si>
  <si>
    <t>ADQUISICIÓN DE LICENCIAMIENTO DE SOFWARE ESPECIALIZADO</t>
  </si>
  <si>
    <t>INSTALACIONES TELEFONICAS COSTA RICA SOCIEDAD ANONIMA</t>
  </si>
  <si>
    <t xml:space="preserve">2021CD-000007-0009900001 </t>
  </si>
  <si>
    <t>ADQUISICIÓN DE CONSUMIBLES DE IMPRESIÓN</t>
  </si>
  <si>
    <t>2.01.04</t>
  </si>
  <si>
    <t>2021CD-000009-0009900001</t>
  </si>
  <si>
    <t>EMISIÓN DE CERTIFICADO SSL</t>
  </si>
  <si>
    <t xml:space="preserve"> PULSE LIVE MEDIA SOCIEDAD DE RESPONSABILIDAD LIMITADA</t>
  </si>
  <si>
    <t xml:space="preserve">2021CD-000072-0009900001 </t>
  </si>
  <si>
    <t>Direccion</t>
  </si>
  <si>
    <t xml:space="preserve">SERVICIO DE DISEÑO DE EXPERIENCIAS Y ESTRATEGIAS CREATIVAS </t>
  </si>
  <si>
    <t>1.03.02</t>
  </si>
  <si>
    <t>COLOR SOLUTION INC SOCIEDAD ANONIMA</t>
  </si>
  <si>
    <t xml:space="preserve">2021CD-000109-0009900001 </t>
  </si>
  <si>
    <t>SERVICIOS DE IMPRESIÓN POR DEMAN</t>
  </si>
  <si>
    <t>1.03.03</t>
  </si>
  <si>
    <t>GRUPO TECNOWEB.COM SOCIEDAD ANONIMA</t>
  </si>
  <si>
    <t xml:space="preserve">2021CD-000114-0009900001 </t>
  </si>
  <si>
    <t>ADQUISICIÓN E INSTALACIÓN DE SOLUCIÓN DE CONTROL DE ASISTENCIA</t>
  </si>
  <si>
    <t>5.01.99
1.08.08</t>
  </si>
  <si>
    <t>AVTEC SOCIEDAD ANONIMA</t>
  </si>
  <si>
    <t>2021CD-000115-0009900001</t>
  </si>
  <si>
    <t>ERVICIO POR DEMANDA DE SOPORTE EN TELEFONÍA IP</t>
  </si>
  <si>
    <t>TECNOVA SERVICIOS INFORMATICOS SOCIEDAD ANONIMA</t>
  </si>
  <si>
    <t>2022CD-000124-0009900001</t>
  </si>
  <si>
    <t>CONTRATACIÓN POR DEMANDA DE SERVICIOS EN LA NUBE DE SEGURIDAD INFORMÁTICAPARA EL TEATRO NACIONAL DE COSTA RICA</t>
  </si>
  <si>
    <t>2022CD-000126-0009900001</t>
  </si>
  <si>
    <t>CONTRATACIÓN DE LOS SERVICIO DE CONEXIÓN DE INTERNET POR ENLACE DE FIBRAÓPTICA PARA EL TEATRO NACIONAL</t>
  </si>
  <si>
    <t>Es un nuevo contrato</t>
  </si>
  <si>
    <t>DESARROLLO TEGNOLOGICO EMPRESARIAL ADE SOCIEDAD ANONIMA</t>
  </si>
  <si>
    <t>2022CD-000130-0009900001</t>
  </si>
  <si>
    <t>Según demanda - 3 años</t>
  </si>
  <si>
    <t>CONTRATACIÓN DE SERVICIO DE ANÁLISIS DE VULNERABILIDADES DE TECNOLOGÍA PARA ELTEATRO NACIONAL DE COSTA RICA</t>
  </si>
  <si>
    <t>2022CD-000132-0009900001</t>
  </si>
  <si>
    <t>CONTRATACION ESCASA CUANTIA COMPRA DE EQUIPO DE CÓMPUTO, HERRAMIENTAS YACCESORIOS POR DEMANDA PARA EL TEATRO NACIONAL</t>
  </si>
  <si>
    <t>5.01.05
2.03.04
2.04.01
2.04.02
2.99.01
5.01.03</t>
  </si>
  <si>
    <t>SISTEMAS DE COMPUTACION CONZULTEK DE CENTROAMERICA SOCIEDAD ANONIMA</t>
  </si>
  <si>
    <t>5.01.05</t>
  </si>
  <si>
    <t>POWER SOLUTIONS SOCIEDAD ANONIMA</t>
  </si>
  <si>
    <t>2022CD-000133-0009900001</t>
  </si>
  <si>
    <t>CONTRATACIÓN DEL SERVICIO DE SOPORTE EN INFRAESTRUCTURA DE REDES PARA ELTEATRO NACIONAL DE COSTA RICA</t>
  </si>
  <si>
    <t>GRUPO NACION G N SOCIEDAD ANONIMA</t>
  </si>
  <si>
    <t>2022CD-000002-0009900001</t>
  </si>
  <si>
    <t>Contratación del Servicio de suscrición de periódicos impresos La Nación y Diario Extra</t>
  </si>
  <si>
    <t>2.99.03</t>
  </si>
  <si>
    <t>SOCIEDAD PERIODISTICA EXTRA LIMITADA</t>
  </si>
  <si>
    <t>AGENCIAS BASICAS MERCANTILES (A B M DE COSTA RICA) SOCIEDAD ANONIMA</t>
  </si>
  <si>
    <t xml:space="preserve">2022CD-000016-0009900001 </t>
  </si>
  <si>
    <t>RRHH</t>
  </si>
  <si>
    <t>Carnés Institucionales impresos y sus insumos de uso según demanda</t>
  </si>
  <si>
    <t>2022CD-000020-0009900001</t>
  </si>
  <si>
    <t xml:space="preserve">22/04/2022	</t>
  </si>
  <si>
    <t>ADQUISICIÓN POR DEMANDA DE EQUIPO INALÁMBRICO</t>
  </si>
  <si>
    <t>5.01.03 
5.01.05</t>
  </si>
  <si>
    <t xml:space="preserve">937,9	</t>
  </si>
  <si>
    <t>SONDEL SOCIEDAD ANONIMA</t>
  </si>
  <si>
    <t>2022CD-000119-0009900001</t>
  </si>
  <si>
    <t>Adm-Salud ocupacional</t>
  </si>
  <si>
    <t>Compra de lámparas de emergencia</t>
  </si>
  <si>
    <t>5.01.99</t>
  </si>
  <si>
    <t>SISTEMAS DE COMPUTACION CONZULTEK DE CENTROAMERICA SA</t>
  </si>
  <si>
    <t xml:space="preserve"> 2022CD-000121-0009900001</t>
  </si>
  <si>
    <t>LICENCIAMIENTO PARA SERVIDORES</t>
  </si>
  <si>
    <t>HANSEL MANUEL MORA MONGE</t>
  </si>
  <si>
    <t xml:space="preserve">2022CD-000127-0009900001 </t>
  </si>
  <si>
    <t>MANTENIMIENTO PREVENTIVO PARA LA OPERACIÓN DEL CENTRO DE DATOS</t>
  </si>
  <si>
    <t>2022CD-000128-0009900001</t>
  </si>
  <si>
    <t>SOLUCION DE ARCHIVADO DIGITAL EN CINTA</t>
  </si>
  <si>
    <t>Contrataciones Continuadas Departamento Operaciones y Servicios</t>
  </si>
  <si>
    <t>DESCRIPCION DEL PROCEDIMIENTO</t>
  </si>
  <si>
    <t>TALLER DE CARROCERIA Y PINTURA COTO S.A.</t>
  </si>
  <si>
    <t>2018CD-000021-0009900001</t>
  </si>
  <si>
    <t>Segun demanda</t>
  </si>
  <si>
    <t>OPERACIONES Y SERVICIOS</t>
  </si>
  <si>
    <t xml:space="preserve">17/07/2018	</t>
  </si>
  <si>
    <t>MANTENIMIENTO DE LOS VEHÍCULOS</t>
  </si>
  <si>
    <t>1.08.05</t>
  </si>
  <si>
    <t>Se ingresó contrato adicional de 6 meses por lo que finaliza en
abril 2023.</t>
  </si>
  <si>
    <t>FORMULARIOS ESTANDARD COSTA RICA S.A.</t>
  </si>
  <si>
    <t>2019LA-000002-0009900001</t>
  </si>
  <si>
    <t>COMPRA TIQUETES/BOLETERÍA</t>
  </si>
  <si>
    <t>Servicio de Personal para Atención de Eventos</t>
  </si>
  <si>
    <t>2019LN-000001-0009900001</t>
  </si>
  <si>
    <t xml:space="preserve">28/02/2020	</t>
  </si>
  <si>
    <t>Acomodadores y servicios de puerta</t>
  </si>
  <si>
    <t>Entrega según demanda</t>
  </si>
  <si>
    <t>TERRUÑO ESPRESSIVO LIMITADA</t>
  </si>
  <si>
    <t>2021CD-000025-0009900001</t>
  </si>
  <si>
    <t xml:space="preserve">	16/07/2021</t>
  </si>
  <si>
    <t xml:space="preserve">SERVICIO DE BOLETERÍA ELECTRÓNICA </t>
  </si>
  <si>
    <t xml:space="preserve">Considerar linea para cargo de comision de la partida </t>
  </si>
  <si>
    <t>Bon Appetit Marcas SRL y Gerardo Araya Herrera</t>
  </si>
  <si>
    <t xml:space="preserve">2021LN-000002-0009900001 </t>
  </si>
  <si>
    <t>Concesion café</t>
  </si>
  <si>
    <t xml:space="preserve">22/10/2021	</t>
  </si>
  <si>
    <t>Concesión de las Instalaciones del Café</t>
  </si>
  <si>
    <t>Para la renovacion se requiere vb del CD</t>
  </si>
  <si>
    <t xml:space="preserve"> CARLOS OMAR ALTAMIRANO ZAMORA</t>
  </si>
  <si>
    <t>2021CD-000117-0009900001</t>
  </si>
  <si>
    <t xml:space="preserve">SERVICIOS DE LAVANDERIA </t>
  </si>
  <si>
    <t>1.04.06</t>
  </si>
  <si>
    <t>CLAUDIA MARIA CATANIA PEREZ</t>
  </si>
  <si>
    <t>2022CD-000008-0009900001</t>
  </si>
  <si>
    <t>SERVICIOS DE GUION, DIRECCIÓN, PRODUCCIÓN, Y EJECUCIÓN DE LAS VISITAS TEATRALIZADAS</t>
  </si>
  <si>
    <t>SERVINSA C.R. ( SERVICIOS INTEGRADOS DE COSTA RICA) SOCIEDAD ANONIMA</t>
  </si>
  <si>
    <t>2022CD-000091-0009900001</t>
  </si>
  <si>
    <t>ALQUILER DE DESODORIZADORES</t>
  </si>
  <si>
    <t>1.01.02</t>
  </si>
  <si>
    <t>PROVEDURIA GLOBAL GABA SOCIEDAD ANONIMA</t>
  </si>
  <si>
    <t>2022CD-000098-0009900001</t>
  </si>
  <si>
    <t>Contratación de equipo de limpieza, aspiradores y cepillos eléctricos, para el Teatro Nacional de CostaRica</t>
  </si>
  <si>
    <t>5.01.04</t>
  </si>
  <si>
    <t>CORPORACION QUIMISOL SOCIEDAD ANONIMA</t>
  </si>
  <si>
    <t>Ruth Mary Vargas Calderón</t>
  </si>
  <si>
    <t>2022CD-000106-0009900001</t>
  </si>
  <si>
    <t xml:space="preserve">	COMPRA DE BANDERAS SEGÚN DEMANDA</t>
  </si>
  <si>
    <t>Contrataciones Continuadas Departamento de Pormoción Cultural</t>
  </si>
  <si>
    <t>CORPORACIÓN PAGRAF S.A.</t>
  </si>
  <si>
    <t>2019LA-000001-0009900001</t>
  </si>
  <si>
    <t>PROMOCION CULTURAL</t>
  </si>
  <si>
    <t>SERV IMPRESIÓN, VALLAS PUBL</t>
  </si>
  <si>
    <t xml:space="preserve">2021CD-000011-0009900001 </t>
  </si>
  <si>
    <t>SERVICIO DE PUBLICIDAD Y PROMOCIÓN</t>
  </si>
  <si>
    <t>CHRISTIAN RAMIREZ SABORIO</t>
  </si>
  <si>
    <t>2022CD-000014-0009900001</t>
  </si>
  <si>
    <t>1 año</t>
  </si>
  <si>
    <t xml:space="preserve"> SERVICIO DE TRANSMISIÓN DE PROGRAMACIÓN</t>
  </si>
  <si>
    <t>Revisar que las ordenes de pedido, no sobrepasen el monto de la LA</t>
  </si>
  <si>
    <t>EDITORIAL COSTA RICA</t>
  </si>
  <si>
    <t>2022CD-000064-0009900001</t>
  </si>
  <si>
    <t>CONTRATACIÓN PARA LA IMPRESIÓN DE LIBRO DE LA OBRA GANADORA DEL CONCURSO DEDRAMATURGIA DEL 2022 DEL TEATRO NACIONAL DE COSTA RICA</t>
  </si>
  <si>
    <t>Contrataciones Continuadas Departamento de Conservación</t>
  </si>
  <si>
    <t xml:space="preserve">Comentarios </t>
  </si>
  <si>
    <t>PRAXAIR COSTA RICA S.A.</t>
  </si>
  <si>
    <t>2019CD-000036-0009900001</t>
  </si>
  <si>
    <t>CONSERVACIÓN</t>
  </si>
  <si>
    <t>SERV LLENADO TANQUES OXIG ACETILENO Y ARGON</t>
  </si>
  <si>
    <t>ACCESOS AUTOMATICOS SOCIEDAD ANONIMA</t>
  </si>
  <si>
    <t>2019CD-000094-0009900001</t>
  </si>
  <si>
    <t>SERVICIO DE MANTENIMIENTO PREVENTIVO DEL PILAR RETRÁCTIL</t>
  </si>
  <si>
    <t>1.08.99</t>
  </si>
  <si>
    <t>$410</t>
  </si>
  <si>
    <t xml:space="preserve"> Consejo Nacional de Producción</t>
  </si>
  <si>
    <t>2020CD-000013-0009900001</t>
  </si>
  <si>
    <t>Bienes según demanda</t>
  </si>
  <si>
    <t>Conservación</t>
  </si>
  <si>
    <t>COMPRA DE ALCOHOL LÍQUIDO Y ALCOHOL EN SOLUCIÓN ALCOHÓLICA ANTISÉPTICA</t>
  </si>
  <si>
    <t>2.01.99</t>
  </si>
  <si>
    <t xml:space="preserve">*Considerar reajuste del precio del alcohol antiséptico en el expediente del procedimiento </t>
  </si>
  <si>
    <t>MECSA SERVICE SOCIEDAD ANONIMA</t>
  </si>
  <si>
    <t>2020CD-000055-0009900001</t>
  </si>
  <si>
    <t xml:space="preserve">Servicio Según demanda </t>
  </si>
  <si>
    <t>SERVICIO DE MANTENIMIENTO PREVENTIVO DEL SISTEMA DE PROTECCIÓN CONTRA DESCARGAS ATMOSFÉRICAS (PARARRAYOS)</t>
  </si>
  <si>
    <t>1.08.01</t>
  </si>
  <si>
    <t>$ 650</t>
  </si>
  <si>
    <t>EQUIPOS E INSTALACIONES ELECTROMECANICAS EQUILSA LIMITADA</t>
  </si>
  <si>
    <t>2020CD-000034-0009900001</t>
  </si>
  <si>
    <t>SERVICIO DE MANTENIMIENTO PREVENTIVO DEL SISTEMA DE LA RED HÚMEDA CONTRA INCENDIOS</t>
  </si>
  <si>
    <t>1.08.04</t>
  </si>
  <si>
    <t>ELEVADORES SCHINDLER SOCIEDAD ANONIMA</t>
  </si>
  <si>
    <t>2020CD-000033-0009900001</t>
  </si>
  <si>
    <t>SERVICIO DE MANTENIMIENTO PREVENTIVO DEL ELEVADOR SCHINDLER #5966</t>
  </si>
  <si>
    <t>INVERSIONES MARIN GONZALEZ SOCIEDAD ANONIMA</t>
  </si>
  <si>
    <t xml:space="preserve">2020CD-000023-0009900001 </t>
  </si>
  <si>
    <t>Segun demanda-4 años</t>
  </si>
  <si>
    <t>COMPRA DE BOMBILLOS PARA LAMPARAS DE LA SALA PRINCIPAL, PARA EL TEATRO NACIONAL DE COSTA RICA</t>
  </si>
  <si>
    <t>TECNOLOGIA E INGENIERIA VERDE SOCIEDAD ANONIMA</t>
  </si>
  <si>
    <t>2021CD-000003-0009900001</t>
  </si>
  <si>
    <t>MANTENIMIENTO PREVENTIVO DE LOS SISTEMAS DE AIRES ACONDICIONADOS Y DESHUMIFICADORES</t>
  </si>
  <si>
    <t>1.08.07</t>
  </si>
  <si>
    <t>SUPRA CONTINENTAL INC SOCIEDAD ANONIMA</t>
  </si>
  <si>
    <t>2021CD-000015-0009900001</t>
  </si>
  <si>
    <t>SERVICIO DE CONTROL INTEGRAL Y SISTEMÁTICO DE PLAGAS</t>
  </si>
  <si>
    <t>KAVIAL SOCIEDAD ANONIMA</t>
  </si>
  <si>
    <t>2021CD-000038-0009900001 </t>
  </si>
  <si>
    <t>LÁMINA ACRÍLICA Y PLACAS METÁLICAS</t>
  </si>
  <si>
    <t>2.99.99</t>
  </si>
  <si>
    <t>*Verificar el plazo del contrato</t>
  </si>
  <si>
    <t>POWAN &amp; POWAN CONSULTORES SOCIEDAD ANONIMA</t>
  </si>
  <si>
    <t>LABORATORIOS QUIMICOS ARVI SOCIEDAD ANONIMA</t>
  </si>
  <si>
    <t>2021CD-000044-0009900001</t>
  </si>
  <si>
    <t xml:space="preserve"> PRODUCTOS QUÍMICOS Y CONEXOS</t>
  </si>
  <si>
    <t>G Y R GRUPO ASESOR, SOCIEDAD ANONIMA</t>
  </si>
  <si>
    <t>2021CD-000051-0009900001</t>
  </si>
  <si>
    <t xml:space="preserve"> PIGMENTOS,PINTURAS AL ÓLEO,ACRÍLICAS,ACUARELAS Y DILUYENTES </t>
  </si>
  <si>
    <t>ARTEACR SOCIEDAD ANONIMA</t>
  </si>
  <si>
    <t>REPRESENTACIONES REIKE SOCIEDAD ANONIMA</t>
  </si>
  <si>
    <t>2021CD-000063-0009900001</t>
  </si>
  <si>
    <t xml:space="preserve">COMPRA DE UNIFORMES </t>
  </si>
  <si>
    <t>2.99.04</t>
  </si>
  <si>
    <t>uniformes para todo el TNCR</t>
  </si>
  <si>
    <t>INVERSIONES LA RUECA SOCIEDAD ANONIMA</t>
  </si>
  <si>
    <t>2021CD-000064-0009900001</t>
  </si>
  <si>
    <t xml:space="preserve"> MATERIALES METÁLICOS Y HERRAMIENTAS MANUALES</t>
  </si>
  <si>
    <t>2.03.01</t>
  </si>
  <si>
    <t>COMERCIALIZADORA TICA LA UNION SOCIEDAD ANONIMA</t>
  </si>
  <si>
    <t>DEPOSITO LAS GRAVILIAS SOCIEDAD ANONIMA</t>
  </si>
  <si>
    <t xml:space="preserve">2021CD-000065-0009900001 </t>
  </si>
  <si>
    <t>Masilla</t>
  </si>
  <si>
    <t>2.03.99</t>
  </si>
  <si>
    <t>DISTRIBUIDORA TECNICA SOCIEDAD ANONIMA</t>
  </si>
  <si>
    <t xml:space="preserve">2021CD-000073-0009900001 </t>
  </si>
  <si>
    <t xml:space="preserve"> INSUMOS ELÉCTRICOS</t>
  </si>
  <si>
    <t>SISTEMA DE PROTECCION Y TRANSMISION ELECTRICA PROTEL SOCIEDAD ANONIMA</t>
  </si>
  <si>
    <t xml:space="preserve"> I E SOCIEDAD ANONIMA</t>
  </si>
  <si>
    <t>MASESA MATERIALES Y SERVICIOS GFM SOCIEDAD ANONIMA</t>
  </si>
  <si>
    <t> CORPORACION QUIMISOL SOCIEDAD ANONIMA</t>
  </si>
  <si>
    <t xml:space="preserve">2021CD-000076-0009900001 </t>
  </si>
  <si>
    <t>ÚTILES, MATERIALES Y SUMINISTROS(Pinceles)</t>
  </si>
  <si>
    <t>2.99.01
2.99.03</t>
  </si>
  <si>
    <t>2021CD-000081-0009900001</t>
  </si>
  <si>
    <t xml:space="preserve"> MATERIALES Y HERRAMIENTAS MANUALES PARA LA CONSTRUCCION (Mortero, cemento)</t>
  </si>
  <si>
    <t>2.03.02
2.03.99
2.04.01</t>
  </si>
  <si>
    <t>Error en las prorrogas del contrato</t>
  </si>
  <si>
    <t>DEPOSITO DE MADERAS Y MATERIALES EL TRINITEÑO SOCIEDAD</t>
  </si>
  <si>
    <t xml:space="preserve"> MATERIALES Y HERRAMIENTAS MANUALES PARA LA CONSTRUCCION(Aceites)</t>
  </si>
  <si>
    <t>2.01.01</t>
  </si>
  <si>
    <t xml:space="preserve"> PURIFICADORES RESIDENCIALES Y COMERCIALES PURECO SOCIEDAD ANOMINA</t>
  </si>
  <si>
    <t xml:space="preserve">2021CD-000083-0009900001 </t>
  </si>
  <si>
    <t xml:space="preserve">MANTENIMIENTO PREVENTIVO DE LOS DISPENSADORES DE AGUA </t>
  </si>
  <si>
    <t>ALUMIMUNDO SOCIEDAD ANONIMA</t>
  </si>
  <si>
    <t>2021CD-000085-0009900001</t>
  </si>
  <si>
    <t>FLUXÓMETROS PARA INODOROS, MINGITORIOS Y GRIFOS LAVAMANOS CON SENSOR</t>
  </si>
  <si>
    <t>OEM SOLUCIONES SOCIEDAD ANONIMA</t>
  </si>
  <si>
    <t>Compra de llave para lavatorio</t>
  </si>
  <si>
    <t>INVERSIONES CATAY S &amp; T DEL ORIENTE SOCIEDAD ANONIMA</t>
  </si>
  <si>
    <t xml:space="preserve">2021CD-000087-0009900001 </t>
  </si>
  <si>
    <t xml:space="preserve">COMPRA DE ZAPATOS AL PERSONAL DE MANTENIMIENTO </t>
  </si>
  <si>
    <t>2.99.06</t>
  </si>
  <si>
    <t>*Plazo de contratación</t>
  </si>
  <si>
    <t>DEPOSITO DE MADERAS Y MATERIALES EL TRINITEÑO SOCIEDAD ANONIMA</t>
  </si>
  <si>
    <t xml:space="preserve">2021CD-000091-0009900001 </t>
  </si>
  <si>
    <t xml:space="preserve">10/11/2021	</t>
  </si>
  <si>
    <t xml:space="preserve">MATERIALES PLÁSTICOS PARA LA CONSTRUCCIÓN </t>
  </si>
  <si>
    <t>2.03.06</t>
  </si>
  <si>
    <t xml:space="preserve"> INVERSIONES LA RUECA SOCIEDAD ANONIMA</t>
  </si>
  <si>
    <t>2021CD-000093-0009900001</t>
  </si>
  <si>
    <t>COMPRA DE MATERIALES METÁLICOS</t>
  </si>
  <si>
    <t>COMERCIALIZADORA K W K SOCIEDAD ANONIMA</t>
  </si>
  <si>
    <t>CORPORACION COMERCIAL E INDUSTRIAL EL LAGAR C R SOCIEDAD ANONIMA</t>
  </si>
  <si>
    <t>2021CD-000106-0009900001</t>
  </si>
  <si>
    <t xml:space="preserve"> INSUMOS ELÉCTRICOS, ENTREGA SEGÚN DEMANDA</t>
  </si>
  <si>
    <t xml:space="preserve"> 3-101-748418 SOCIEDAD ANONIMA</t>
  </si>
  <si>
    <t>GRUPO EMPRESARIAL EL ALMENDRO SOCIEDAD ANONIMA</t>
  </si>
  <si>
    <t>2022CD-000051-0009900001</t>
  </si>
  <si>
    <t>LÁMINAS DE PLYWOOD</t>
  </si>
  <si>
    <t>2.03.03</t>
  </si>
  <si>
    <t>SAMER EQUIPOS R.S.C. SOCIEDAD ANONIMA</t>
  </si>
  <si>
    <t>2022CD-000069-0009900001</t>
  </si>
  <si>
    <t>COMPRA DE MASKING</t>
  </si>
  <si>
    <t>2.99.01</t>
  </si>
  <si>
    <t>2022CD-000070-0009900001</t>
  </si>
  <si>
    <t>COMPRA PRODUCTOS PARA LA CONSTRUCCIÓN</t>
  </si>
  <si>
    <t>MULTISOLUCIONES INDUSTRIALES LUCAF SOCIEDAD ANONIMA</t>
  </si>
  <si>
    <t>2022CD-000107-0009900001</t>
  </si>
  <si>
    <t>COMPRA DE HERRAMIENTAS ELÉCTRICAS</t>
  </si>
  <si>
    <t>5.01.01</t>
  </si>
  <si>
    <t>CAPRIS SOCIEDAD ANONIMA</t>
  </si>
  <si>
    <t>AGENCIA ELECTROINDUSTRIAL AGELEC SOCIEDAD ANONIMA</t>
  </si>
  <si>
    <t>ASESORIA OPTIMA EN SEGURIDAD INDUSTRIAL ASOSI SOCIEDAD ANONIMA</t>
  </si>
  <si>
    <t>2022CD-000122-0009900001</t>
  </si>
  <si>
    <t>MANTENIMIENTO DE EXTINTORES</t>
  </si>
  <si>
    <t>ALE Y SEBASTIAN DE CENTROAMERICA SOCIEDAD ANONIMA</t>
  </si>
  <si>
    <t xml:space="preserve">2022CD-000001-0009900001 </t>
  </si>
  <si>
    <t xml:space="preserve">COMPRA DE PRESERVANTE PARA MADERAS </t>
  </si>
  <si>
    <t xml:space="preserve">2022CD-000003-0009900001 </t>
  </si>
  <si>
    <t xml:space="preserve">COMPRA DE LOZA SANITARIA </t>
  </si>
  <si>
    <t>2022CD-000005-0009900001</t>
  </si>
  <si>
    <t>COMPRA DE LUMINARIAS</t>
  </si>
  <si>
    <t>AL MEDIX SOCIEDAD ANONIMA</t>
  </si>
  <si>
    <t>2022CD-000006-0009900001</t>
  </si>
  <si>
    <t>COMPRA DE ÚTILES Y MATERIALES MÉDICO(Algodón)</t>
  </si>
  <si>
    <t>2.99.02</t>
  </si>
  <si>
    <t>YIRE MEDICA H P SOCIEDAD ANONIMA</t>
  </si>
  <si>
    <t>COMPRA DE ÚTILES Y MATERIALES MÉDICO(Agujas y jeringa)</t>
  </si>
  <si>
    <t xml:space="preserve"> DISMEDICA DE COSTA RICA SOCIEDAD ANONIMA</t>
  </si>
  <si>
    <t>COMPRA DE ÚTILES Y MATERIALES MÉDICO(mango bisturi)</t>
  </si>
  <si>
    <t>REPRESENTACIONES AGROPECUARIAS TECNICAS DE CENTROAMERICA SOCIEDAD ANONIMA</t>
  </si>
  <si>
    <t>2022CD-000009-0009900001</t>
  </si>
  <si>
    <t>INSEPTISIDA AGROFORESTAL PARA SER UTILIZADAS EN LOS PROCESOS DE RESTAURACIÓN</t>
  </si>
  <si>
    <t>2.02.02</t>
  </si>
  <si>
    <t>ELECTROMECANICA INTEGRAL DEL OESTE J.C. SOCIEDAD ANONIMA</t>
  </si>
  <si>
    <t xml:space="preserve">2022CD-000010-0009900001 </t>
  </si>
  <si>
    <t xml:space="preserve"> MANTENIMIENTO DE LAS DOS PLANTAS ELÉCTRICAS</t>
  </si>
  <si>
    <t>ELECTROMECANICA CAINU SOCIEDAD ANONIMA</t>
  </si>
  <si>
    <t>2022CD-000019-0009900001</t>
  </si>
  <si>
    <t>SERVICIO DE LIMPIEZA DE LOS TANQUES DE AGUA POTABLE</t>
  </si>
  <si>
    <t>TRANSPORTES M &amp; M SOCIEDAD ANONIMA</t>
  </si>
  <si>
    <t>2022CD-000029-0009900001</t>
  </si>
  <si>
    <t xml:space="preserve"> SERVICIO DE LIMPIEZA DE LOS TANQUES DE COMBUSTIBLE</t>
  </si>
  <si>
    <t xml:space="preserve"> PROLIM PRLM SOCIEDAD ANONIMA</t>
  </si>
  <si>
    <t xml:space="preserve">2022CD-000042-0009900001 </t>
  </si>
  <si>
    <t>ÚTILES Y MATERIALES DE LIMPIEZA(Jabón neutro)</t>
  </si>
  <si>
    <t>2.99.05</t>
  </si>
  <si>
    <t>REPRESENTACIONES SUMI COMP EQUIPOS SOCIEDAD ANONIMA</t>
  </si>
  <si>
    <t>ÚTILES Y MATERIALES DE LIMPIEZA(cepill mano)</t>
  </si>
  <si>
    <t>ÚTILES Y MATERIALES DE LIMPIEZA(Sacudidor polvo)</t>
  </si>
  <si>
    <t>2022CD-000043-0009900001</t>
  </si>
  <si>
    <t xml:space="preserve"> HERRAMIENTAS E INSTRUMENTOS PARA TRABAJOS DE MANTENIMIENTO</t>
  </si>
  <si>
    <t>2.04.01</t>
  </si>
  <si>
    <t>PROMATCO CENTROAMERICANA SOCIEDAD ANONIMA</t>
  </si>
  <si>
    <t>2022CD-000046-0009900001</t>
  </si>
  <si>
    <t>PINTURAS Y DILUYENTES PARA LOS TRABAJOS DE MANTENIMIENTO</t>
  </si>
  <si>
    <t>MARIA DE LOURDES SANTIAGO DE LA TORRE</t>
  </si>
  <si>
    <t>2022CD-000047-0009900001</t>
  </si>
  <si>
    <t xml:space="preserve"> COMPRA DE MATERIAL METÁLICO (HOJA DE ORO)</t>
  </si>
  <si>
    <t>ENERGIA Y COMUNICACIONES ENERCOM SOCIEDAD ANONIMA</t>
  </si>
  <si>
    <t>2022CD-000058-0009900001</t>
  </si>
  <si>
    <t xml:space="preserve">ADQUISICIÓN DE INSUMOS ELÉCTRICOS </t>
  </si>
  <si>
    <t>2022CD-000072-0009900001</t>
  </si>
  <si>
    <t xml:space="preserve"> INSUMOS PARA LOS PROCESOS DE MANTENIMIENTO DEL SISTEMA MECÁNICO (Plásticos PVC) </t>
  </si>
  <si>
    <t>2022CD-000074-0009900001</t>
  </si>
  <si>
    <t xml:space="preserve"> MATERIALES TEXTILES (Cuerdas-Mecate</t>
  </si>
  <si>
    <t>LEST DENTAL SOCIEDAD ANONIMA</t>
  </si>
  <si>
    <t>2022CD-000088-0009900001</t>
  </si>
  <si>
    <t>MATERIAL DE PRODUCTO MINERAL Y ASFÁLTICO (Yeso</t>
  </si>
  <si>
    <t>2.03.02</t>
  </si>
  <si>
    <t>CORPORACION REPREINSA SOCIEDAD ANONIMA</t>
  </si>
  <si>
    <t xml:space="preserve"> 2022CD-000089-0009900001</t>
  </si>
  <si>
    <t>COMPRA DE PRODUCTOS DE PAPEL, CARTÓN E IMPRESOS(Rollo papel Fabriano, lamina cartofón, papel japonés)</t>
  </si>
  <si>
    <t>COMPRA DE PRODUCTOS DE PAPEL, CARTÓN E IMPRESOS(Rollo papel Fabriano, papel japonés)</t>
  </si>
  <si>
    <t>2022CD-000096-0009900001</t>
  </si>
  <si>
    <t>TORNILLOS Y SOLDADURA PARA LOS PROCESOS DE MANTENIMIENTO</t>
  </si>
  <si>
    <t>CENTRO DE SOLDADURA DE COSTA RICA SOCIEDAD ANONIMA</t>
  </si>
  <si>
    <t>2022CD-000099-0009900001</t>
  </si>
  <si>
    <t xml:space="preserve">EQUIPO DE PROTECCIÓN PERSONAL PARA TRABAJOS EN ALTURA, ELÉCTRICOS DE MANTENIMIENTO DEL DEPARTAMENTO DE CONSERVACIÓN </t>
  </si>
  <si>
    <t xml:space="preserve"> EQUIPOS DE SALUD OCUPACIONAL SOCIEDAD ANONIMA</t>
  </si>
  <si>
    <t>Contrataciones Continuadas Departamento de Escenario</t>
  </si>
  <si>
    <t xml:space="preserve">DESCRIPCIÓN DEL PROCEDIMIENTO </t>
  </si>
  <si>
    <t>GRUPO ILIACO PROFESIONAL S.A.</t>
  </si>
  <si>
    <t>2019CD-000099-0009900001</t>
  </si>
  <si>
    <t>ESCENARIO</t>
  </si>
  <si>
    <t>LIQUIDO DE NIEBLA</t>
  </si>
  <si>
    <t>VIARSA INDUSTRIAL TEXTIL SOCIEDAD ANONIMA</t>
  </si>
  <si>
    <t>2021CD-000023-0009900001</t>
  </si>
  <si>
    <t>COMPRA DE UNIFORMES Escenario</t>
  </si>
  <si>
    <t xml:space="preserve">2021CD-000118-0009900001 </t>
  </si>
  <si>
    <t xml:space="preserve">14/12/2021	</t>
  </si>
  <si>
    <t>ADQUISICIÓN DE SOFTWARE Y SOPORTE DE APLICACIONES PARA ESCENARIO</t>
  </si>
  <si>
    <t>Varias</t>
  </si>
  <si>
    <t>ALBERTO CLAUDIO PAVLOTZKY</t>
  </si>
  <si>
    <t>2022CD-000028-0009900001</t>
  </si>
  <si>
    <t>Servicios de Afinación de Pianos</t>
  </si>
  <si>
    <t xml:space="preserve"> EQUIPO DE PROTECCIÓN PERSONAL PARA TRABAJOS EN ALTURA, ELÉCTRICOSDE  MANTENIMIENTO  </t>
  </si>
  <si>
    <t>MAS MUSICA INTERNACIONAL SOCIEDAD ANONIMA</t>
  </si>
  <si>
    <t>2022CD-000101-0009900001</t>
  </si>
  <si>
    <t>COMPRA DE CINTA VINIL Y ROLLOS DE CINTA GAFFER PARA ESCENARIO DEL TEATRONACIONAL DE COSTA RICA</t>
  </si>
  <si>
    <t>2022CD-000104-0009900001</t>
  </si>
  <si>
    <t>COMPRA DE EQUIPO DE PROTECCION PERSONAL PARA EL DEPARTAMENTO DE ESCENARIODEL TEATRO NACIONAL DE COSTA RICA</t>
  </si>
  <si>
    <t>2022CD-000105-0009900001</t>
  </si>
  <si>
    <t>COMPRA DE CONECTORES DE LINEA Y CABLE PARA MICROFONO REQUERIDO POR ELDEPARTAMENTO DE ESCENARIO DEL TEATRO NACIONAL DE COSTA RICA</t>
  </si>
  <si>
    <t>2022CD-000112-0009900001</t>
  </si>
  <si>
    <t>COMPRA DE CINTA VINIL PARA ESCENARIO DEL TEATRO NACIONAL DE COSTA RICA</t>
  </si>
  <si>
    <t>SERVICIO DE MANTENIMIENTO PREVENTIVO Y CORRECTIVO DE LOS EXTINTORES PORTÁTILES CONTRA INCENDIOS DEL TEATRO NACIONAL DE COSTA RICA</t>
  </si>
  <si>
    <t>2022CD-000129-0009900001</t>
  </si>
  <si>
    <t>Segun demanda-2 años</t>
  </si>
  <si>
    <r>
      <t> </t>
    </r>
    <r>
      <rPr>
        <sz val="10"/>
        <color rgb="FF000000"/>
        <rFont val="Verdana"/>
      </rPr>
      <t>ADQUISICIÓN POR DEMANDA DE EQUIPO TÉCNICO PARA ESCENARIO</t>
    </r>
  </si>
  <si>
    <t>5.01.05
5.99.03</t>
  </si>
  <si>
    <t xml:space="preserve"> MAS MUSICA INTERNACIONAL SOCIEDAD ANONIMA</t>
  </si>
  <si>
    <t>5.01.03</t>
  </si>
  <si>
    <t>Contrataciones Vencidas</t>
  </si>
  <si>
    <t>TECNI PLAGAS DE ESCAZU RJ S.A.</t>
  </si>
  <si>
    <t>2017CD-000074-0009900001</t>
  </si>
  <si>
    <t xml:space="preserve">Continuo </t>
  </si>
  <si>
    <t>Fue rescindida por mutuo acuerdo</t>
  </si>
  <si>
    <t>Finalizó</t>
  </si>
  <si>
    <t>Finalizado</t>
  </si>
  <si>
    <t>T D M AMBIENTAL S.A.</t>
  </si>
  <si>
    <t>2017CD-000020-0009900001</t>
  </si>
  <si>
    <t>LAVANDERÍA</t>
  </si>
  <si>
    <t>Minor Santana Solano</t>
  </si>
  <si>
    <t>2017CD-000013-0009900001</t>
  </si>
  <si>
    <t>SERVICIO TRANSPORTE</t>
  </si>
  <si>
    <t>1.05.01</t>
  </si>
  <si>
    <t>Carolina Hernández Rojas</t>
  </si>
  <si>
    <t>2017CD-000023-0009900001</t>
  </si>
  <si>
    <t>COMPRA DE BANDERAS</t>
  </si>
  <si>
    <t>Agencias Básicas Mercantiles (A B M de Costa Rica) S.A.</t>
  </si>
  <si>
    <t>2017CD-000025-0009900001</t>
  </si>
  <si>
    <t>ADMINISTRACIÓN (RRHH)</t>
  </si>
  <si>
    <t>ARTÍCULOS IMPRESIÓN CARNET</t>
  </si>
  <si>
    <t xml:space="preserve">Varios contratistas:
Jorge Arroyo-Sur Quimica
ZAZ-Ionics
GLobal Gaba-AT del Sur
</t>
  </si>
  <si>
    <t>2017CD-000024-0009900001</t>
  </si>
  <si>
    <t>PRODUCTOS LIMPIEZA</t>
  </si>
  <si>
    <t>MAS MÚSICA INTERNACIONAL S.A.</t>
  </si>
  <si>
    <t>2017CD-000030-0009900001</t>
  </si>
  <si>
    <t xml:space="preserve">Según demanda </t>
  </si>
  <si>
    <t>COMPRA DE CINTA DE DANZA</t>
  </si>
  <si>
    <t>HOLST VAN PATTEN S.A.</t>
  </si>
  <si>
    <t>2017CD-000039-0009900001</t>
  </si>
  <si>
    <t>RADIOS PORTÁTILES</t>
  </si>
  <si>
    <t xml:space="preserve">Gerardo Araya Herrera </t>
  </si>
  <si>
    <t xml:space="preserve">2015LN-000015-01100
2019CD-000013-0009900001 </t>
  </si>
  <si>
    <t>Concesión</t>
  </si>
  <si>
    <t>09 de Setiembre 2021
(Contrato fue suspendido por 3 meses)</t>
  </si>
  <si>
    <t>Concesión del Café</t>
  </si>
  <si>
    <t>2017CD-000052-0009900001</t>
  </si>
  <si>
    <t>COMPRA MANTELES</t>
  </si>
  <si>
    <t>OFICINA DE INVESTIGACION CONFIDENCIAL SEGURIDAD Y VIGILANCIA OFICSEVI S.A.</t>
  </si>
  <si>
    <t>2017LA-000001-0009900001</t>
  </si>
  <si>
    <t>SEGURIDAD Y VIGILANCIA</t>
  </si>
  <si>
    <t>LASERART S.A.</t>
  </si>
  <si>
    <t>2017CD-000077-0009900001</t>
  </si>
  <si>
    <t>Según demanda - Bienes</t>
  </si>
  <si>
    <t>DISTINTIVOS NUMÉRICOS</t>
  </si>
  <si>
    <t>FADEMSA MARCAS Y AFINES S.A.</t>
  </si>
  <si>
    <t>2017CD-000114-0009900001</t>
  </si>
  <si>
    <t>COMPRA PINES</t>
  </si>
  <si>
    <t>AGENCIA DE SEGURIDAD MAXIMA S.A.</t>
  </si>
  <si>
    <t>2017LA-000003-0009900001</t>
  </si>
  <si>
    <t>SERVICIO LIMPIEZA</t>
  </si>
  <si>
    <t>SANOR DE COSTA RICA S.A.</t>
  </si>
  <si>
    <t>2016CD-000029-0009900001</t>
  </si>
  <si>
    <t>22/8/2020 con prorroga del contrato por 4 meses de suspensión. Vence 22 de Abril 2021</t>
  </si>
  <si>
    <t>ALQUILER DE DESODORIZADORES AROMATIZADORES</t>
  </si>
  <si>
    <t>Denis Cortes Jiménez</t>
  </si>
  <si>
    <t>2017CD-000041-0009900001</t>
  </si>
  <si>
    <r>
      <t xml:space="preserve">Según demanda. </t>
    </r>
    <r>
      <rPr>
        <sz val="11"/>
        <color rgb="FFFF0000"/>
        <rFont val="Arial"/>
        <family val="2"/>
      </rPr>
      <t>Recomiendo no continuar.</t>
    </r>
  </si>
  <si>
    <t>DIBUJANTE ARQUITE</t>
  </si>
  <si>
    <t>1.04.03</t>
  </si>
  <si>
    <t>CERES S.A.</t>
  </si>
  <si>
    <t>2017CD-000068-0009900001</t>
  </si>
  <si>
    <t>Según demanda.</t>
  </si>
  <si>
    <t xml:space="preserve">MANT BOMBA </t>
  </si>
  <si>
    <t>SERVICIOS TECNICOS Y COMERCIALES S.A.</t>
  </si>
  <si>
    <t>2017CD-000069-0009900001</t>
  </si>
  <si>
    <t>Continuo, Según demanda</t>
  </si>
  <si>
    <t>MANT PLANTAS ELECT.</t>
  </si>
  <si>
    <t>MANTENIMIENTO TOTAL S.A.L.</t>
  </si>
  <si>
    <t>2017CD-000071-0009900001</t>
  </si>
  <si>
    <t>LIMPIEZA ALFOMBRAS</t>
  </si>
  <si>
    <t>TECNITANQUE S.A.</t>
  </si>
  <si>
    <t>2017CD-000073-0009900001</t>
  </si>
  <si>
    <t>LIMPIEZA DE LOS TANQUES DE COMBUSTIBLE</t>
  </si>
  <si>
    <t>FUMIGADORA ALTO</t>
  </si>
  <si>
    <t>2017CD-000072-0009900001</t>
  </si>
  <si>
    <t>LIMPIEZA AGUA POT.</t>
  </si>
  <si>
    <t xml:space="preserve"> ASESORIA OPTIMA EN SEGURIDAD INDUSTRIAL ASOSI S.A.</t>
  </si>
  <si>
    <t>2017CD-000112-0009900001</t>
  </si>
  <si>
    <t>Según demanda - Servicios</t>
  </si>
  <si>
    <t xml:space="preserve"> MANT. EXTINTORES</t>
  </si>
  <si>
    <t>CORPORACION IMPACTO SOCIEDAD ANONIMA</t>
  </si>
  <si>
    <t xml:space="preserve">2020CD-000019-0009900001 </t>
  </si>
  <si>
    <t>COMPRA DE MARCAS DE SEGURIDAD DE PISO, PARA EL TEATRO NACIONAL DE COSTA RICA</t>
  </si>
  <si>
    <t>FERVA DEL NORTE SOCIEDAD ANONIMA</t>
  </si>
  <si>
    <t xml:space="preserve"> 2020CD-000017-0009900001</t>
  </si>
  <si>
    <t xml:space="preserve">KIT DE ALFOMBRAS PARA INGRESO, QUE INCLUYE PEDILUVIO Y ALFOMBRA </t>
  </si>
  <si>
    <t xml:space="preserve">2020CD-000015-0009900001 </t>
  </si>
  <si>
    <t>DISPENSADORES DE JABON, DISPENSADORES DE PAPEL TOALLA Y BASUREROS DE ACERO INOXIDABLE</t>
  </si>
  <si>
    <t>MARIANELA VARGAS ACOSTA</t>
  </si>
  <si>
    <t>2020CD-000011-0009900001</t>
  </si>
  <si>
    <t>COMPRA DE LAVAMANOS DE PEDAL EN ACERO INOXIDABLE Y LAVAMANOS QUE CUMPLA CON LA LEY 7600</t>
  </si>
  <si>
    <t>Productive Business Solutions CR S.A.</t>
  </si>
  <si>
    <t>2017CD-000076-0009900001</t>
  </si>
  <si>
    <t>CONSUMIBLES DE IMPRESIÓN</t>
  </si>
  <si>
    <t>2.04.02</t>
  </si>
  <si>
    <t>Interhand S.A.</t>
  </si>
  <si>
    <t>2017CD-000127-0009900001</t>
  </si>
  <si>
    <t>Según demanda - Bienes/Servicios</t>
  </si>
  <si>
    <t>PROGRAMAS DE COMPUTO Y SERVICIOS EN LA NUBE (Soporte y licencias antivirus, formularios electronicos)</t>
  </si>
  <si>
    <t>1.08.08</t>
  </si>
  <si>
    <t>Varios contratistas</t>
  </si>
  <si>
    <t>2017CD-000128-0009900001</t>
  </si>
  <si>
    <t>EQUIPO VARIOS DE CÓMPUTO</t>
  </si>
  <si>
    <t>GRUPO NACION GN, S.A. Pauta Digital y Nación pauta en prensa escrita</t>
  </si>
  <si>
    <t>2017CD-000010-0009900001</t>
  </si>
  <si>
    <r>
      <t xml:space="preserve">PAUTAS PUBLICIT. </t>
    </r>
    <r>
      <rPr>
        <sz val="11"/>
        <color theme="7"/>
        <rFont val="Arial"/>
        <family val="2"/>
      </rPr>
      <t>(El monto anual es cercano a los 30 millones de colones)</t>
    </r>
  </si>
  <si>
    <t>CONTROLES VIDEO TÉCNICOS DE COSTA RICA S.A.</t>
  </si>
  <si>
    <t>2017CD-000121-0009900001</t>
  </si>
  <si>
    <t>Continuo - Servicio</t>
  </si>
  <si>
    <t>MONITOREO</t>
  </si>
  <si>
    <t>PROVEDORA DE SEGURIDAD INDUSTRIAL H A SOCIEDAD ANONIMA</t>
  </si>
  <si>
    <t>2017CD-000110-0009900001</t>
  </si>
  <si>
    <t>Según demanda Bienes</t>
  </si>
  <si>
    <t>Equipo de seguridad *Considerar el cambio del contratista a PROVEDORA DE SEGURIDAD INDUSTRIAL E P P SOCIEDAD ANONIMA</t>
  </si>
  <si>
    <t>Equipo de salud ocupacional</t>
  </si>
  <si>
    <t>EQUIPOS DE SALUD OCUPACIONAL SOCIEDAD ANONIMA</t>
  </si>
  <si>
    <t>COMPAÑIA DE SEGURIDAD INDUSTRIAL CRUZ VERDE SOCIEDAD ANONIMA</t>
  </si>
  <si>
    <t>JAMUVI SOCIEDAD ANONIMA</t>
  </si>
  <si>
    <t>2018CD-000011-0009900001</t>
  </si>
  <si>
    <t>MANT PLAGAS PALOMAS</t>
  </si>
  <si>
    <t>ENERSYS MVA COSTA RICA S.A.</t>
  </si>
  <si>
    <t>2018CD-000013-0009900001</t>
  </si>
  <si>
    <t>FREDERICK CASTRO GUERRERO</t>
  </si>
  <si>
    <t>2018CD-000026-0009900001</t>
  </si>
  <si>
    <t xml:space="preserve">04/07/2022	</t>
  </si>
  <si>
    <t>SERV. TRAMP BASURA</t>
  </si>
  <si>
    <t>1.03.04</t>
  </si>
  <si>
    <t>CENTRO DE SOLDADURA DE COSTA RICA S.A.</t>
  </si>
  <si>
    <t>2018CD-000060-0009900001</t>
  </si>
  <si>
    <t>COMPRA MATERIALES VARIOS</t>
  </si>
  <si>
    <t>SOLTEC S.A.</t>
  </si>
  <si>
    <t>2018CD-000065-0009900001</t>
  </si>
  <si>
    <t>REPUESTOS ELÉCTRICOS</t>
  </si>
  <si>
    <t>ALL FIRE PRODUCTS</t>
  </si>
  <si>
    <t>2018CD-000068-0009900001</t>
  </si>
  <si>
    <t>COMPRA MAT. SEGURIDAD EDIFICIO (SEÑALÉTICA)</t>
  </si>
  <si>
    <t>Universidad de Costa Rica</t>
  </si>
  <si>
    <t>2018CD-000014-0009900001</t>
  </si>
  <si>
    <t xml:space="preserve">Servicio de investigación científica para establecer el grado de deterioro y sus causas en  obras pictóricas de gran formato	</t>
  </si>
  <si>
    <t>2018CD-000019-0009900001</t>
  </si>
  <si>
    <t>Según demanda - Sevicios</t>
  </si>
  <si>
    <t>AFINADOR DE PIANOS</t>
  </si>
  <si>
    <t>Consultores Jurídicos González y Bonilla</t>
  </si>
  <si>
    <t>2017LA-000006-0009900001</t>
  </si>
  <si>
    <t>Se ingresó un contrato adicional con
rige del 01 de enero del 2022 al 30 de junio del 2022.</t>
  </si>
  <si>
    <t>1.04.02</t>
  </si>
  <si>
    <t xml:space="preserve">2020CD-000025-0009900001 </t>
  </si>
  <si>
    <t>Se ingresó contrato adicional por un mes del 10 de agosto al 09 de setiembre 2021</t>
  </si>
  <si>
    <t>Se ingresó contrato adicional período de un (1) mes del 10 de agosto 2021 al 09 de setiembre del presente año inclusive</t>
  </si>
  <si>
    <t>XINIA GUADAMUZ CASTRO</t>
  </si>
  <si>
    <t>2021CD-000088-0009900001</t>
  </si>
  <si>
    <t>Contratación de servicio de catering para actividades protocolarias del Teatro Nacional de Costa Rica</t>
  </si>
  <si>
    <t>1.07.02</t>
  </si>
  <si>
    <t>Servicio de Atención de Turismo</t>
  </si>
  <si>
    <t>2019LA-000004-0009900001</t>
  </si>
  <si>
    <t>Atención de turismo</t>
  </si>
  <si>
    <t>IMP GRAFICA SOCIEDAD ANONIMA</t>
  </si>
  <si>
    <t>2021CD-000043-0009900001</t>
  </si>
  <si>
    <t xml:space="preserve">ROTULOS EN PVC CON IMPRESION DIRECTA </t>
  </si>
  <si>
    <t>ALMACEN MAURO S.A.</t>
  </si>
  <si>
    <t>2018CD-000098-0009900001</t>
  </si>
  <si>
    <t>AGROINDUCHEM</t>
  </si>
  <si>
    <t>2018CD-000099-0009900001</t>
  </si>
  <si>
    <t>MATERIALES PROD QUÍMICOS Y DILUYENTES</t>
  </si>
  <si>
    <t>INVERSIONES PABEJIBA</t>
  </si>
  <si>
    <t>2021CD-000108-0009900001</t>
  </si>
  <si>
    <t>Según demanda - 1 año</t>
  </si>
  <si>
    <t xml:space="preserve"> EQUIPO DE CÓMPUTO POR DEMANDA </t>
  </si>
  <si>
    <t>SPECTRUM MULTIMEDIA SOCIEDAD ANONIMA</t>
  </si>
  <si>
    <t xml:space="preserve"> EQUIPO DE CÓMPUTO POR DEMANDA(UPS) </t>
  </si>
  <si>
    <t xml:space="preserve">2021CD-000084-0009900001 </t>
  </si>
  <si>
    <t>SERVICIO DE ALQUILER Y MANTENIMIENTO DE DESODORIZADORES AROMATIZADORES DE BAÑOS</t>
  </si>
  <si>
    <t xml:space="preserve">Según resolución  TNCR-DG-RE-023-2021, vence el 30 de octubre 2022. Deben informar al proveedor en agosto
</t>
  </si>
  <si>
    <t>SISTEMA NACIONAL DE RADIO Y TELEVISIÓN S.A.</t>
  </si>
  <si>
    <t>2018CD-000067-0009900001</t>
  </si>
  <si>
    <t>PAUTAS EN SINART</t>
  </si>
  <si>
    <t>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</si>
</sst>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₡&quot;* #,##0.00_-;\-&quot;₡&quot;* #,##0.00_-;_-&quot;₡&quot;* &quot;-&quot;??_-;_-@_-"/>
    <numFmt numFmtId="165" formatCode="&quot;₡&quot;#,##0.00"/>
    <numFmt numFmtId="166" formatCode="_-[$$-540A]* #,##0.00_ ;_-[$$-540A]* \-#,##0.00\ ;_-[$$-540A]* &quot;-&quot;??_ ;_-@_ "/>
    <numFmt numFmtId="167" formatCode="_-[$₡-140A]* #,##0.00_-;\-[$₡-140A]* #,##0.00_-;_-[$₡-140A]* &quot;-&quot;??_-;_-@_-"/>
    <numFmt numFmtId="168" formatCode="_([$$-409]* #,##0.00_);_([$$-409]* \(#,##0.00\);_([$$-409]* &quot;-&quot;??_);_(@_)"/>
    <numFmt numFmtId="169" formatCode="_-[$$-409]* #,##0.00_ ;_-[$$-409]* \-#,##0.00\ ;_-[$$-409]* &quot;-&quot;??_ ;_-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0"/>
      <name val="Arial"/>
      <family val="2"/>
    </font>
    <font>
      <sz val="11"/>
      <color rgb="FFFF0000"/>
      <name val="Arial"/>
      <family val="2"/>
    </font>
    <font>
      <sz val="11"/>
      <color theme="7"/>
      <name val="Arial"/>
      <family val="2"/>
    </font>
    <font>
      <sz val="11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</font>
    <font>
      <sz val="10"/>
      <color rgb="FF000000"/>
      <name val="Verdana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33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" fillId="0" borderId="7" xfId="0" applyNumberFormat="1" applyFont="1" applyBorder="1" applyAlignment="1">
      <alignment horizontal="center" vertical="center" shrinkToFit="1"/>
    </xf>
    <xf numFmtId="14" fontId="1" fillId="0" borderId="1" xfId="0" applyNumberFormat="1" applyFont="1" applyBorder="1" applyAlignment="1">
      <alignment horizontal="center" vertical="center" shrinkToFit="1"/>
    </xf>
    <xf numFmtId="14" fontId="4" fillId="0" borderId="7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65" fontId="1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14" fontId="1" fillId="0" borderId="7" xfId="0" applyNumberFormat="1" applyFont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shrinkToFit="1"/>
    </xf>
    <xf numFmtId="14" fontId="1" fillId="0" borderId="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shrinkToFit="1"/>
    </xf>
    <xf numFmtId="165" fontId="1" fillId="0" borderId="15" xfId="0" applyNumberFormat="1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14" fontId="1" fillId="0" borderId="14" xfId="0" applyNumberFormat="1" applyFont="1" applyBorder="1" applyAlignment="1">
      <alignment horizontal="center" vertical="center" shrinkToFit="1"/>
    </xf>
    <xf numFmtId="14" fontId="1" fillId="0" borderId="15" xfId="0" applyNumberFormat="1" applyFont="1" applyBorder="1" applyAlignment="1">
      <alignment horizontal="center" vertical="center" shrinkToFit="1"/>
    </xf>
    <xf numFmtId="14" fontId="9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center" vertical="center" shrinkToFit="1"/>
    </xf>
    <xf numFmtId="165" fontId="1" fillId="0" borderId="21" xfId="0" applyNumberFormat="1" applyFont="1" applyBorder="1" applyAlignment="1">
      <alignment horizontal="center" vertical="center" shrinkToFit="1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shrinkToFit="1"/>
    </xf>
    <xf numFmtId="14" fontId="4" fillId="0" borderId="14" xfId="0" applyNumberFormat="1" applyFont="1" applyBorder="1" applyAlignment="1">
      <alignment horizontal="center" vertical="center" shrinkToFit="1"/>
    </xf>
    <xf numFmtId="14" fontId="4" fillId="0" borderId="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165" fontId="1" fillId="0" borderId="2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1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vertical="center" shrinkToFit="1"/>
    </xf>
    <xf numFmtId="14" fontId="1" fillId="5" borderId="7" xfId="0" applyNumberFormat="1" applyFont="1" applyFill="1" applyBorder="1" applyAlignment="1">
      <alignment horizontal="center" vertical="center" wrapText="1" shrinkToFit="1"/>
    </xf>
    <xf numFmtId="165" fontId="13" fillId="5" borderId="1" xfId="0" applyNumberFormat="1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shrinkToFit="1"/>
    </xf>
    <xf numFmtId="167" fontId="13" fillId="0" borderId="2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5" borderId="7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 wrapText="1" shrinkToFit="1"/>
    </xf>
    <xf numFmtId="165" fontId="1" fillId="0" borderId="28" xfId="0" applyNumberFormat="1" applyFont="1" applyBorder="1" applyAlignment="1">
      <alignment horizontal="center" vertical="center" shrinkToFit="1"/>
    </xf>
    <xf numFmtId="165" fontId="13" fillId="0" borderId="22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14" fontId="18" fillId="0" borderId="1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4" fontId="18" fillId="0" borderId="9" xfId="0" applyNumberFormat="1" applyFont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4" fontId="18" fillId="0" borderId="22" xfId="0" applyNumberFormat="1" applyFont="1" applyBorder="1" applyAlignment="1">
      <alignment horizontal="center" vertical="center"/>
    </xf>
    <xf numFmtId="0" fontId="18" fillId="0" borderId="1" xfId="0" applyFont="1" applyBorder="1"/>
    <xf numFmtId="14" fontId="18" fillId="0" borderId="7" xfId="0" applyNumberFormat="1" applyFont="1" applyBorder="1" applyAlignment="1">
      <alignment horizontal="center" vertical="center" shrinkToFit="1"/>
    </xf>
    <xf numFmtId="14" fontId="18" fillId="0" borderId="1" xfId="0" applyNumberFormat="1" applyFont="1" applyBorder="1" applyAlignment="1">
      <alignment horizontal="center" vertical="center" shrinkToFit="1"/>
    </xf>
    <xf numFmtId="165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 shrinkToFi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3" xfId="0" applyNumberFormat="1" applyFont="1" applyBorder="1" applyAlignment="1">
      <alignment horizontal="center" vertical="center" shrinkToFit="1"/>
    </xf>
    <xf numFmtId="165" fontId="19" fillId="0" borderId="1" xfId="0" applyNumberFormat="1" applyFont="1" applyBorder="1" applyAlignment="1">
      <alignment horizontal="center" vertical="center" shrinkToFit="1"/>
    </xf>
    <xf numFmtId="14" fontId="19" fillId="0" borderId="15" xfId="0" applyNumberFormat="1" applyFont="1" applyBorder="1" applyAlignment="1">
      <alignment horizontal="center" vertical="center"/>
    </xf>
    <xf numFmtId="14" fontId="19" fillId="0" borderId="15" xfId="0" applyNumberFormat="1" applyFont="1" applyBorder="1" applyAlignment="1">
      <alignment horizontal="center" vertical="center" shrinkToFit="1"/>
    </xf>
    <xf numFmtId="14" fontId="18" fillId="0" borderId="13" xfId="0" applyNumberFormat="1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 shrinkToFit="1"/>
    </xf>
    <xf numFmtId="14" fontId="18" fillId="0" borderId="9" xfId="0" applyNumberFormat="1" applyFont="1" applyBorder="1" applyAlignment="1">
      <alignment horizontal="center" vertical="center" shrinkToFit="1"/>
    </xf>
    <xf numFmtId="167" fontId="18" fillId="0" borderId="9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wrapText="1"/>
    </xf>
    <xf numFmtId="0" fontId="19" fillId="0" borderId="1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4" fontId="18" fillId="0" borderId="21" xfId="0" applyNumberFormat="1" applyFont="1" applyBorder="1" applyAlignment="1">
      <alignment horizontal="center" vertical="center" shrinkToFit="1"/>
    </xf>
    <xf numFmtId="167" fontId="18" fillId="0" borderId="21" xfId="0" applyNumberFormat="1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167" fontId="18" fillId="0" borderId="14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wrapText="1"/>
    </xf>
    <xf numFmtId="167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/>
    <xf numFmtId="0" fontId="18" fillId="0" borderId="1" xfId="0" applyFont="1" applyBorder="1" applyAlignment="1">
      <alignment horizontal="left" vertical="center" wrapText="1"/>
    </xf>
    <xf numFmtId="167" fontId="18" fillId="0" borderId="1" xfId="0" applyNumberFormat="1" applyFont="1" applyBorder="1" applyAlignment="1">
      <alignment horizontal="center" vertical="center"/>
    </xf>
    <xf numFmtId="166" fontId="18" fillId="0" borderId="1" xfId="0" applyNumberFormat="1" applyFont="1" applyBorder="1"/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166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164" fontId="18" fillId="0" borderId="1" xfId="1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9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164" fontId="18" fillId="0" borderId="9" xfId="1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164" fontId="18" fillId="0" borderId="1" xfId="1" applyFont="1" applyBorder="1"/>
    <xf numFmtId="0" fontId="20" fillId="0" borderId="1" xfId="0" applyFont="1" applyBorder="1" applyAlignment="1">
      <alignment horizontal="center" vertical="center"/>
    </xf>
    <xf numFmtId="164" fontId="18" fillId="0" borderId="7" xfId="1" applyFont="1" applyBorder="1"/>
    <xf numFmtId="164" fontId="1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4" xfId="0" applyFont="1" applyBorder="1" applyAlignment="1">
      <alignment wrapText="1"/>
    </xf>
    <xf numFmtId="0" fontId="18" fillId="0" borderId="22" xfId="0" applyFont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64" fontId="18" fillId="0" borderId="22" xfId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0" xfId="0" applyFont="1"/>
    <xf numFmtId="0" fontId="19" fillId="0" borderId="3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8" fillId="0" borderId="14" xfId="0" applyFont="1" applyBorder="1" applyAlignment="1">
      <alignment vertical="center" wrapText="1"/>
    </xf>
    <xf numFmtId="14" fontId="18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64" fontId="18" fillId="0" borderId="14" xfId="1" applyFont="1" applyBorder="1" applyAlignment="1">
      <alignment vertical="center" wrapText="1"/>
    </xf>
    <xf numFmtId="14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4" fontId="18" fillId="0" borderId="1" xfId="0" applyNumberFormat="1" applyFont="1" applyBorder="1"/>
    <xf numFmtId="14" fontId="18" fillId="0" borderId="1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vertical="center" shrinkToFit="1"/>
    </xf>
    <xf numFmtId="0" fontId="18" fillId="7" borderId="8" xfId="0" applyFont="1" applyFill="1" applyBorder="1" applyAlignment="1">
      <alignment horizontal="left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shrinkToFit="1"/>
    </xf>
    <xf numFmtId="165" fontId="18" fillId="0" borderId="15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wrapText="1"/>
    </xf>
    <xf numFmtId="14" fontId="18" fillId="0" borderId="7" xfId="0" applyNumberFormat="1" applyFont="1" applyBorder="1" applyAlignment="1">
      <alignment horizontal="left" vertical="center" shrinkToFit="1"/>
    </xf>
    <xf numFmtId="14" fontId="18" fillId="0" borderId="15" xfId="0" applyNumberFormat="1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center" vertical="center" shrinkToFit="1"/>
    </xf>
    <xf numFmtId="0" fontId="18" fillId="0" borderId="14" xfId="0" applyFont="1" applyBorder="1"/>
    <xf numFmtId="0" fontId="18" fillId="0" borderId="8" xfId="0" applyFont="1" applyBorder="1" applyAlignment="1">
      <alignment vertical="center" wrapText="1"/>
    </xf>
    <xf numFmtId="14" fontId="18" fillId="0" borderId="9" xfId="0" applyNumberFormat="1" applyFont="1" applyBorder="1" applyAlignment="1">
      <alignment horizontal="center" vertical="center" wrapText="1" shrinkToFit="1"/>
    </xf>
    <xf numFmtId="165" fontId="21" fillId="0" borderId="15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 shrinkToFit="1"/>
    </xf>
    <xf numFmtId="14" fontId="18" fillId="0" borderId="13" xfId="0" applyNumberFormat="1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left" vertical="center" wrapText="1"/>
    </xf>
    <xf numFmtId="14" fontId="19" fillId="0" borderId="23" xfId="0" applyNumberFormat="1" applyFont="1" applyBorder="1" applyAlignment="1">
      <alignment horizontal="center" vertical="center" wrapText="1" shrinkToFit="1"/>
    </xf>
    <xf numFmtId="166" fontId="18" fillId="0" borderId="7" xfId="0" applyNumberFormat="1" applyFont="1" applyBorder="1" applyAlignment="1">
      <alignment horizontal="center" vertical="center" shrinkToFit="1"/>
    </xf>
    <xf numFmtId="14" fontId="19" fillId="0" borderId="14" xfId="0" applyNumberFormat="1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14" fontId="19" fillId="0" borderId="15" xfId="0" applyNumberFormat="1" applyFont="1" applyBorder="1" applyAlignment="1">
      <alignment horizontal="center" vertical="center" wrapText="1" shrinkToFit="1"/>
    </xf>
    <xf numFmtId="166" fontId="18" fillId="0" borderId="15" xfId="0" applyNumberFormat="1" applyFont="1" applyBorder="1" applyAlignment="1">
      <alignment horizontal="center" vertical="center" shrinkToFit="1"/>
    </xf>
    <xf numFmtId="0" fontId="18" fillId="0" borderId="22" xfId="0" applyFont="1" applyBorder="1"/>
    <xf numFmtId="164" fontId="18" fillId="0" borderId="1" xfId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center" vertical="center" shrinkToFit="1"/>
    </xf>
    <xf numFmtId="0" fontId="18" fillId="0" borderId="22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8" fillId="0" borderId="7" xfId="0" applyFont="1" applyBorder="1" applyAlignment="1">
      <alignment horizontal="left" vertical="center"/>
    </xf>
    <xf numFmtId="168" fontId="18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/>
    </xf>
    <xf numFmtId="14" fontId="19" fillId="0" borderId="20" xfId="0" applyNumberFormat="1" applyFont="1" applyBorder="1" applyAlignment="1">
      <alignment horizontal="center" vertical="center"/>
    </xf>
    <xf numFmtId="14" fontId="19" fillId="2" borderId="20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14" fontId="18" fillId="0" borderId="11" xfId="0" applyNumberFormat="1" applyFont="1" applyBorder="1" applyAlignment="1">
      <alignment horizontal="center" vertical="center" shrinkToFit="1"/>
    </xf>
    <xf numFmtId="165" fontId="18" fillId="0" borderId="20" xfId="0" applyNumberFormat="1" applyFont="1" applyBorder="1" applyAlignment="1">
      <alignment horizontal="center" vertical="center" shrinkToFit="1"/>
    </xf>
    <xf numFmtId="164" fontId="18" fillId="0" borderId="9" xfId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/>
    <xf numFmtId="169" fontId="22" fillId="0" borderId="14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14" xfId="0" applyFont="1" applyBorder="1" applyAlignment="1">
      <alignment horizontal="left" wrapText="1"/>
    </xf>
    <xf numFmtId="0" fontId="18" fillId="0" borderId="9" xfId="0" applyFont="1" applyBorder="1" applyAlignment="1">
      <alignment horizontal="left" vertical="center" wrapText="1"/>
    </xf>
    <xf numFmtId="0" fontId="18" fillId="0" borderId="9" xfId="0" applyFont="1" applyBorder="1"/>
    <xf numFmtId="0" fontId="22" fillId="0" borderId="14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/>
    </xf>
    <xf numFmtId="14" fontId="22" fillId="0" borderId="31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64" fontId="18" fillId="0" borderId="14" xfId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/>
    <xf numFmtId="169" fontId="22" fillId="0" borderId="22" xfId="0" applyNumberFormat="1" applyFont="1" applyBorder="1" applyAlignment="1">
      <alignment horizontal="center" vertical="center"/>
    </xf>
    <xf numFmtId="14" fontId="18" fillId="8" borderId="7" xfId="0" applyNumberFormat="1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" fillId="0" borderId="0" xfId="0" applyFont="1"/>
    <xf numFmtId="0" fontId="15" fillId="6" borderId="0" xfId="0" applyFont="1" applyFill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2" fillId="0" borderId="0" xfId="0" applyFont="1"/>
    <xf numFmtId="0" fontId="22" fillId="0" borderId="22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9" xfId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varo J. Rodriguez" id="{4E43BE56-4800-486F-9DDD-1593BC4ECA57}" userId="93c0b4cb5d792ff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3" dT="2020-05-29T15:19:16.44" personId="{4E43BE56-4800-486F-9DDD-1593BC4ECA57}" id="{68980DA7-E808-453F-8858-CE1C052B7FAF}">
    <text>La presente contratación se rige bajo una excepción del artículo 139, misma que esta bajo la modalidad de entrega según demanda.
El Departamento de Promoción Cultural lleva el control y mediante una orden anual se van pagando los servicios requeridos.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icop.go.cr/moduloPcont/pcont/ctract/es/CE_CEJ_ESQ002.jsp" TargetMode="External"/><Relationship Id="rId1" Type="http://schemas.openxmlformats.org/officeDocument/2006/relationships/hyperlink" Target="https://www.sicop.go.cr/moduloPcont/pcont/ctract/es/CE_CEJ_ESQ002.j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showGridLines="0" zoomScale="90" zoomScaleNormal="90" workbookViewId="0">
      <selection activeCell="B3" sqref="B3"/>
    </sheetView>
  </sheetViews>
  <sheetFormatPr baseColWidth="10" defaultColWidth="11.42578125" defaultRowHeight="15" x14ac:dyDescent="0.25"/>
  <cols>
    <col min="1" max="1" width="40.42578125" customWidth="1"/>
    <col min="2" max="2" width="32.140625" customWidth="1"/>
    <col min="3" max="3" width="28.7109375" customWidth="1"/>
    <col min="4" max="4" width="40.5703125" customWidth="1"/>
  </cols>
  <sheetData>
    <row r="1" spans="1:4" s="75" customFormat="1" ht="24.75" customHeight="1" x14ac:dyDescent="0.25">
      <c r="A1" s="287" t="s">
        <v>0</v>
      </c>
      <c r="B1" s="287"/>
      <c r="C1" s="287"/>
      <c r="D1" s="287"/>
    </row>
    <row r="2" spans="1:4" ht="24.95" customHeight="1" x14ac:dyDescent="0.25">
      <c r="A2" s="76" t="s">
        <v>1</v>
      </c>
      <c r="B2" s="76" t="s">
        <v>2</v>
      </c>
      <c r="C2" s="76" t="s">
        <v>3</v>
      </c>
      <c r="D2" s="77" t="s">
        <v>4</v>
      </c>
    </row>
    <row r="3" spans="1:4" ht="38.25" x14ac:dyDescent="0.25">
      <c r="A3" s="259" t="s">
        <v>5</v>
      </c>
      <c r="B3" s="135" t="s">
        <v>6</v>
      </c>
      <c r="C3" s="137">
        <v>45016</v>
      </c>
      <c r="D3" s="183" t="s">
        <v>7</v>
      </c>
    </row>
    <row r="5" spans="1:4" x14ac:dyDescent="0.25">
      <c r="A5" s="288"/>
      <c r="B5" s="288"/>
      <c r="C5" s="288"/>
    </row>
  </sheetData>
  <mergeCells count="2">
    <mergeCell ref="A1:D1"/>
    <mergeCell ref="A5:C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2831-7A26-4681-9D42-9ED30CCF61BC}">
  <dimension ref="A1:J4"/>
  <sheetViews>
    <sheetView showGridLines="0" zoomScale="80" zoomScaleNormal="80" workbookViewId="0">
      <pane ySplit="2" topLeftCell="A3" activePane="bottomLeft" state="frozen"/>
      <selection activeCell="A3" sqref="A3"/>
      <selection pane="bottomLeft" activeCell="C33" sqref="C33"/>
    </sheetView>
  </sheetViews>
  <sheetFormatPr baseColWidth="10" defaultColWidth="11.42578125" defaultRowHeight="14.25" x14ac:dyDescent="0.2"/>
  <cols>
    <col min="1" max="2" width="32" style="1" bestFit="1" customWidth="1"/>
    <col min="3" max="3" width="21.28515625" style="1" customWidth="1"/>
    <col min="4" max="4" width="20.140625" style="15" customWidth="1"/>
    <col min="5" max="5" width="17.5703125" style="15" customWidth="1"/>
    <col min="6" max="6" width="16.5703125" style="1" customWidth="1"/>
    <col min="7" max="7" width="37" style="1" customWidth="1"/>
    <col min="8" max="8" width="15" style="1" customWidth="1"/>
    <col min="9" max="9" width="21.7109375" style="1" customWidth="1"/>
    <col min="10" max="10" width="25.5703125" style="1" customWidth="1"/>
    <col min="11" max="16384" width="11.42578125" style="1"/>
  </cols>
  <sheetData>
    <row r="1" spans="1:10" ht="33" customHeight="1" x14ac:dyDescent="0.2">
      <c r="A1" s="289" t="s">
        <v>8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10" ht="51.75" customHeight="1" x14ac:dyDescent="0.2">
      <c r="A2" s="79" t="s">
        <v>9</v>
      </c>
      <c r="B2" s="79" t="s">
        <v>2</v>
      </c>
      <c r="C2" s="80" t="s">
        <v>10</v>
      </c>
      <c r="D2" s="80" t="s">
        <v>11</v>
      </c>
      <c r="E2" s="57" t="s">
        <v>12</v>
      </c>
      <c r="F2" s="57" t="s">
        <v>3</v>
      </c>
      <c r="G2" s="79" t="s">
        <v>13</v>
      </c>
      <c r="H2" s="57" t="s">
        <v>14</v>
      </c>
      <c r="I2" s="57" t="s">
        <v>15</v>
      </c>
      <c r="J2" s="57" t="s">
        <v>4</v>
      </c>
    </row>
    <row r="3" spans="1:10" ht="38.25" x14ac:dyDescent="0.2">
      <c r="A3" s="260" t="s">
        <v>16</v>
      </c>
      <c r="B3" s="135" t="s">
        <v>6</v>
      </c>
      <c r="C3" s="261" t="s">
        <v>17</v>
      </c>
      <c r="D3" s="261" t="s">
        <v>18</v>
      </c>
      <c r="E3" s="262">
        <v>44470</v>
      </c>
      <c r="F3" s="263">
        <v>45016</v>
      </c>
      <c r="G3" s="264" t="s">
        <v>19</v>
      </c>
      <c r="H3" s="265" t="s">
        <v>20</v>
      </c>
      <c r="I3" s="266">
        <v>1276900</v>
      </c>
      <c r="J3" s="177"/>
    </row>
    <row r="4" spans="1:10" ht="48.75" customHeight="1" x14ac:dyDescent="0.2">
      <c r="D4" s="1"/>
      <c r="E4" s="1"/>
    </row>
  </sheetData>
  <mergeCells count="1">
    <mergeCell ref="A1:J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9D2B-EE93-47AA-B190-49A6E3174088}">
  <dimension ref="A1:J37"/>
  <sheetViews>
    <sheetView showGridLines="0" zoomScale="80" zoomScaleNormal="80" workbookViewId="0">
      <pane ySplit="2" topLeftCell="A24" activePane="bottomLeft" state="frozen"/>
      <selection activeCell="A3" sqref="A3"/>
      <selection pane="bottomLeft" activeCell="A3" sqref="A3:A37"/>
    </sheetView>
  </sheetViews>
  <sheetFormatPr baseColWidth="10" defaultColWidth="11.42578125" defaultRowHeight="14.25" x14ac:dyDescent="0.2"/>
  <cols>
    <col min="1" max="1" width="38.85546875" style="1" customWidth="1"/>
    <col min="2" max="2" width="30.7109375" style="1" customWidth="1"/>
    <col min="3" max="3" width="28.7109375" style="1" customWidth="1"/>
    <col min="4" max="4" width="24.7109375" style="15" customWidth="1"/>
    <col min="5" max="5" width="14.85546875" style="15" bestFit="1" customWidth="1"/>
    <col min="6" max="6" width="17.42578125" style="1" bestFit="1" customWidth="1"/>
    <col min="7" max="7" width="36.5703125" style="1" customWidth="1"/>
    <col min="8" max="8" width="14.85546875" style="1" customWidth="1"/>
    <col min="9" max="9" width="21.7109375" style="1" customWidth="1"/>
    <col min="10" max="10" width="32" style="1" customWidth="1"/>
    <col min="11" max="16384" width="11.42578125" style="1"/>
  </cols>
  <sheetData>
    <row r="1" spans="1:10" ht="33" customHeight="1" x14ac:dyDescent="0.2">
      <c r="A1" s="290" t="s">
        <v>21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39.75" customHeight="1" x14ac:dyDescent="0.2">
      <c r="A2" s="18" t="s">
        <v>9</v>
      </c>
      <c r="B2" s="19" t="s">
        <v>2</v>
      </c>
      <c r="C2" s="17" t="s">
        <v>10</v>
      </c>
      <c r="D2" s="17" t="s">
        <v>11</v>
      </c>
      <c r="E2" s="52" t="s">
        <v>12</v>
      </c>
      <c r="F2" s="22" t="s">
        <v>3</v>
      </c>
      <c r="G2" s="20" t="s">
        <v>22</v>
      </c>
      <c r="H2" s="22" t="s">
        <v>14</v>
      </c>
      <c r="I2" s="22" t="s">
        <v>15</v>
      </c>
      <c r="J2" s="30" t="s">
        <v>23</v>
      </c>
    </row>
    <row r="3" spans="1:10" ht="75.75" customHeight="1" x14ac:dyDescent="0.2">
      <c r="A3" s="229" t="s">
        <v>24</v>
      </c>
      <c r="B3" s="135" t="s">
        <v>25</v>
      </c>
      <c r="C3" s="126" t="s">
        <v>26</v>
      </c>
      <c r="D3" s="126" t="s">
        <v>27</v>
      </c>
      <c r="E3" s="140">
        <v>43585</v>
      </c>
      <c r="F3" s="285">
        <v>45776</v>
      </c>
      <c r="G3" s="140" t="s">
        <v>28</v>
      </c>
      <c r="H3" s="141" t="s">
        <v>29</v>
      </c>
      <c r="I3" s="220">
        <v>48000000</v>
      </c>
      <c r="J3" s="199" t="s">
        <v>30</v>
      </c>
    </row>
    <row r="4" spans="1:10" ht="30" customHeight="1" x14ac:dyDescent="0.2">
      <c r="A4" s="229" t="s">
        <v>31</v>
      </c>
      <c r="B4" s="135" t="s">
        <v>32</v>
      </c>
      <c r="C4" s="126" t="s">
        <v>33</v>
      </c>
      <c r="D4" s="126" t="s">
        <v>34</v>
      </c>
      <c r="E4" s="127">
        <v>43811</v>
      </c>
      <c r="F4" s="140">
        <v>45271</v>
      </c>
      <c r="G4" s="140" t="s">
        <v>35</v>
      </c>
      <c r="H4" s="141" t="s">
        <v>36</v>
      </c>
      <c r="I4" s="220">
        <v>24380.799999999999</v>
      </c>
      <c r="J4" s="231"/>
    </row>
    <row r="5" spans="1:10" ht="38.25" x14ac:dyDescent="0.2">
      <c r="A5" s="232" t="s">
        <v>37</v>
      </c>
      <c r="B5" s="188" t="s">
        <v>38</v>
      </c>
      <c r="C5" s="126"/>
      <c r="D5" s="188" t="s">
        <v>34</v>
      </c>
      <c r="E5" s="188" t="s">
        <v>39</v>
      </c>
      <c r="F5" s="159">
        <v>45272</v>
      </c>
      <c r="G5" s="233" t="s">
        <v>40</v>
      </c>
      <c r="H5" s="141" t="s">
        <v>41</v>
      </c>
      <c r="I5" s="234">
        <v>8860000</v>
      </c>
      <c r="J5" s="231"/>
    </row>
    <row r="6" spans="1:10" ht="30" customHeight="1" x14ac:dyDescent="0.2">
      <c r="A6" s="229" t="s">
        <v>31</v>
      </c>
      <c r="B6" s="135" t="s">
        <v>42</v>
      </c>
      <c r="C6" s="126" t="s">
        <v>33</v>
      </c>
      <c r="D6" s="126" t="s">
        <v>34</v>
      </c>
      <c r="E6" s="127">
        <v>43816</v>
      </c>
      <c r="F6" s="140">
        <v>45276</v>
      </c>
      <c r="G6" s="140" t="s">
        <v>43</v>
      </c>
      <c r="H6" s="141" t="s">
        <v>44</v>
      </c>
      <c r="I6" s="220">
        <v>2520.0300000000002</v>
      </c>
      <c r="J6" s="231"/>
    </row>
    <row r="7" spans="1:10" ht="30" customHeight="1" x14ac:dyDescent="0.2">
      <c r="A7" s="229" t="s">
        <v>31</v>
      </c>
      <c r="B7" s="135" t="s">
        <v>45</v>
      </c>
      <c r="C7" s="126" t="s">
        <v>33</v>
      </c>
      <c r="D7" s="126" t="s">
        <v>34</v>
      </c>
      <c r="E7" s="126" t="s">
        <v>46</v>
      </c>
      <c r="F7" s="140">
        <v>45275</v>
      </c>
      <c r="G7" s="140" t="s">
        <v>47</v>
      </c>
      <c r="H7" s="141" t="s">
        <v>48</v>
      </c>
      <c r="I7" s="220">
        <f>3100*572.64</f>
        <v>1775184</v>
      </c>
      <c r="J7" s="231"/>
    </row>
    <row r="8" spans="1:10" ht="55.5" customHeight="1" x14ac:dyDescent="0.2">
      <c r="A8" s="229" t="s">
        <v>49</v>
      </c>
      <c r="B8" s="135" t="s">
        <v>45</v>
      </c>
      <c r="C8" s="126" t="s">
        <v>33</v>
      </c>
      <c r="D8" s="126" t="s">
        <v>34</v>
      </c>
      <c r="E8" s="127">
        <v>43817</v>
      </c>
      <c r="F8" s="140">
        <v>45277</v>
      </c>
      <c r="G8" s="140" t="s">
        <v>47</v>
      </c>
      <c r="H8" s="141" t="s">
        <v>48</v>
      </c>
      <c r="I8" s="220">
        <f>12857.66*572.64</f>
        <v>7362810.4223999996</v>
      </c>
      <c r="J8" s="231"/>
    </row>
    <row r="9" spans="1:10" ht="38.25" x14ac:dyDescent="0.2">
      <c r="A9" s="143" t="s">
        <v>50</v>
      </c>
      <c r="B9" s="135" t="s">
        <v>51</v>
      </c>
      <c r="C9" s="135" t="s">
        <v>33</v>
      </c>
      <c r="D9" s="235" t="s">
        <v>52</v>
      </c>
      <c r="E9" s="133">
        <v>44420</v>
      </c>
      <c r="F9" s="133">
        <v>45149</v>
      </c>
      <c r="G9" s="225" t="s">
        <v>53</v>
      </c>
      <c r="H9" s="135" t="s">
        <v>54</v>
      </c>
      <c r="I9" s="230">
        <v>912.26</v>
      </c>
      <c r="J9" s="231"/>
    </row>
    <row r="10" spans="1:10" ht="38.25" x14ac:dyDescent="0.2">
      <c r="A10" s="178" t="s">
        <v>55</v>
      </c>
      <c r="B10" s="135" t="s">
        <v>56</v>
      </c>
      <c r="C10" s="135" t="s">
        <v>57</v>
      </c>
      <c r="D10" s="235" t="s">
        <v>52</v>
      </c>
      <c r="E10" s="133">
        <v>44544</v>
      </c>
      <c r="F10" s="133">
        <v>45273</v>
      </c>
      <c r="G10" s="225" t="s">
        <v>58</v>
      </c>
      <c r="H10" s="135" t="s">
        <v>59</v>
      </c>
      <c r="I10" s="179">
        <v>7703.21</v>
      </c>
      <c r="J10" s="231"/>
    </row>
    <row r="11" spans="1:10" ht="38.25" x14ac:dyDescent="0.2">
      <c r="A11" s="173" t="s">
        <v>60</v>
      </c>
      <c r="B11" s="135" t="s">
        <v>56</v>
      </c>
      <c r="C11" s="135" t="s">
        <v>57</v>
      </c>
      <c r="D11" s="235" t="s">
        <v>52</v>
      </c>
      <c r="E11" s="133">
        <v>44545</v>
      </c>
      <c r="F11" s="133">
        <v>45274</v>
      </c>
      <c r="G11" s="225" t="s">
        <v>58</v>
      </c>
      <c r="H11" s="135" t="s">
        <v>59</v>
      </c>
      <c r="I11" s="179">
        <v>222.37299999999999</v>
      </c>
      <c r="J11" s="231"/>
    </row>
    <row r="12" spans="1:10" ht="30" customHeight="1" x14ac:dyDescent="0.2">
      <c r="A12" s="228" t="s">
        <v>61</v>
      </c>
      <c r="B12" s="145" t="s">
        <v>62</v>
      </c>
      <c r="C12" s="126" t="s">
        <v>33</v>
      </c>
      <c r="D12" s="236" t="s">
        <v>52</v>
      </c>
      <c r="E12" s="147">
        <v>44175</v>
      </c>
      <c r="F12" s="148">
        <v>45635</v>
      </c>
      <c r="G12" s="237" t="s">
        <v>63</v>
      </c>
      <c r="H12" s="238" t="s">
        <v>64</v>
      </c>
      <c r="I12" s="220">
        <v>71190</v>
      </c>
      <c r="J12" s="231"/>
    </row>
    <row r="13" spans="1:10" ht="30" customHeight="1" x14ac:dyDescent="0.2">
      <c r="A13" s="239" t="s">
        <v>65</v>
      </c>
      <c r="B13" s="235" t="s">
        <v>66</v>
      </c>
      <c r="C13" s="126" t="s">
        <v>33</v>
      </c>
      <c r="D13" s="236" t="s">
        <v>52</v>
      </c>
      <c r="E13" s="146" t="s">
        <v>67</v>
      </c>
      <c r="F13" s="148">
        <v>45634</v>
      </c>
      <c r="G13" s="240" t="s">
        <v>68</v>
      </c>
      <c r="H13" s="154" t="s">
        <v>48</v>
      </c>
      <c r="I13" s="241">
        <v>2836.3</v>
      </c>
      <c r="J13" s="231"/>
    </row>
    <row r="14" spans="1:10" ht="30" customHeight="1" x14ac:dyDescent="0.2">
      <c r="A14" s="228" t="s">
        <v>69</v>
      </c>
      <c r="B14" s="145" t="s">
        <v>70</v>
      </c>
      <c r="C14" s="126" t="s">
        <v>33</v>
      </c>
      <c r="D14" s="146" t="s">
        <v>71</v>
      </c>
      <c r="E14" s="147">
        <v>44152</v>
      </c>
      <c r="F14" s="148">
        <v>45612</v>
      </c>
      <c r="G14" s="242" t="s">
        <v>72</v>
      </c>
      <c r="H14" s="154" t="s">
        <v>73</v>
      </c>
      <c r="I14" s="220">
        <v>75000</v>
      </c>
      <c r="J14" s="231"/>
    </row>
    <row r="15" spans="1:10" ht="25.5" x14ac:dyDescent="0.2">
      <c r="A15" s="243" t="s">
        <v>65</v>
      </c>
      <c r="B15" s="155" t="s">
        <v>74</v>
      </c>
      <c r="C15" s="206" t="s">
        <v>33</v>
      </c>
      <c r="D15" s="244" t="s">
        <v>52</v>
      </c>
      <c r="E15" s="152">
        <v>44022</v>
      </c>
      <c r="F15" s="153">
        <v>45482</v>
      </c>
      <c r="G15" s="245" t="s">
        <v>75</v>
      </c>
      <c r="H15" s="159" t="s">
        <v>44</v>
      </c>
      <c r="I15" s="246">
        <v>8068.2</v>
      </c>
      <c r="J15" s="247"/>
    </row>
    <row r="16" spans="1:10" ht="25.5" x14ac:dyDescent="0.2">
      <c r="A16" s="173" t="s">
        <v>76</v>
      </c>
      <c r="B16" s="135" t="s">
        <v>77</v>
      </c>
      <c r="C16" s="135" t="s">
        <v>33</v>
      </c>
      <c r="D16" s="235" t="s">
        <v>52</v>
      </c>
      <c r="E16" s="133">
        <v>44348</v>
      </c>
      <c r="F16" s="133">
        <v>45807</v>
      </c>
      <c r="G16" s="181" t="s">
        <v>78</v>
      </c>
      <c r="H16" s="135" t="s">
        <v>79</v>
      </c>
      <c r="I16" s="230">
        <v>292.93</v>
      </c>
      <c r="J16" s="139"/>
    </row>
    <row r="17" spans="1:10" ht="22.5" customHeight="1" x14ac:dyDescent="0.2">
      <c r="A17" s="176" t="s">
        <v>55</v>
      </c>
      <c r="B17" s="135" t="s">
        <v>80</v>
      </c>
      <c r="C17" s="135" t="s">
        <v>33</v>
      </c>
      <c r="D17" s="235" t="s">
        <v>52</v>
      </c>
      <c r="E17" s="133">
        <v>44354</v>
      </c>
      <c r="F17" s="133">
        <v>45814</v>
      </c>
      <c r="G17" s="135" t="s">
        <v>81</v>
      </c>
      <c r="H17" s="135" t="s">
        <v>48</v>
      </c>
      <c r="I17" s="230">
        <v>1395.55</v>
      </c>
      <c r="J17" s="139"/>
    </row>
    <row r="18" spans="1:10" ht="37.5" customHeight="1" x14ac:dyDescent="0.2">
      <c r="A18" s="173" t="s">
        <v>82</v>
      </c>
      <c r="B18" s="135" t="s">
        <v>83</v>
      </c>
      <c r="C18" s="135" t="s">
        <v>33</v>
      </c>
      <c r="D18" s="135" t="s">
        <v>84</v>
      </c>
      <c r="E18" s="133">
        <v>44488</v>
      </c>
      <c r="F18" s="133">
        <v>45948</v>
      </c>
      <c r="G18" s="181" t="s">
        <v>85</v>
      </c>
      <c r="H18" s="135" t="s">
        <v>86</v>
      </c>
      <c r="I18" s="197">
        <v>8118000</v>
      </c>
      <c r="J18" s="135"/>
    </row>
    <row r="19" spans="1:10" ht="25.5" x14ac:dyDescent="0.2">
      <c r="A19" s="143" t="s">
        <v>87</v>
      </c>
      <c r="B19" s="135" t="s">
        <v>88</v>
      </c>
      <c r="C19" s="135" t="s">
        <v>33</v>
      </c>
      <c r="D19" s="235" t="s">
        <v>52</v>
      </c>
      <c r="E19" s="133">
        <v>44543</v>
      </c>
      <c r="F19" s="133">
        <v>46003</v>
      </c>
      <c r="G19" s="225" t="s">
        <v>89</v>
      </c>
      <c r="H19" s="135" t="s">
        <v>90</v>
      </c>
      <c r="I19" s="197">
        <v>65.540000000000006</v>
      </c>
      <c r="J19" s="139"/>
    </row>
    <row r="20" spans="1:10" ht="38.25" x14ac:dyDescent="0.2">
      <c r="A20" s="181" t="s">
        <v>91</v>
      </c>
      <c r="B20" s="135" t="s">
        <v>92</v>
      </c>
      <c r="C20" s="135" t="s">
        <v>33</v>
      </c>
      <c r="D20" s="235" t="s">
        <v>52</v>
      </c>
      <c r="E20" s="133">
        <v>44543</v>
      </c>
      <c r="F20" s="133">
        <v>46003</v>
      </c>
      <c r="G20" s="181" t="s">
        <v>93</v>
      </c>
      <c r="H20" s="181" t="s">
        <v>94</v>
      </c>
      <c r="I20" s="197">
        <v>2599995.5299999998</v>
      </c>
      <c r="J20" s="139"/>
    </row>
    <row r="21" spans="1:10" ht="25.5" x14ac:dyDescent="0.2">
      <c r="A21" s="176" t="s">
        <v>95</v>
      </c>
      <c r="B21" s="135" t="s">
        <v>96</v>
      </c>
      <c r="C21" s="135" t="s">
        <v>33</v>
      </c>
      <c r="D21" s="235" t="s">
        <v>52</v>
      </c>
      <c r="E21" s="133">
        <v>44538</v>
      </c>
      <c r="F21" s="133">
        <v>45998</v>
      </c>
      <c r="G21" s="225" t="s">
        <v>97</v>
      </c>
      <c r="H21" s="135" t="s">
        <v>54</v>
      </c>
      <c r="I21" s="197">
        <v>614997.98</v>
      </c>
      <c r="J21" s="139"/>
    </row>
    <row r="22" spans="1:10" ht="51" x14ac:dyDescent="0.2">
      <c r="A22" s="173" t="s">
        <v>98</v>
      </c>
      <c r="B22" s="181" t="s">
        <v>99</v>
      </c>
      <c r="C22" s="135" t="s">
        <v>33</v>
      </c>
      <c r="D22" s="235" t="s">
        <v>52</v>
      </c>
      <c r="E22" s="218">
        <v>44887</v>
      </c>
      <c r="F22" s="218">
        <v>46347</v>
      </c>
      <c r="G22" s="225" t="s">
        <v>100</v>
      </c>
      <c r="H22" s="181" t="s">
        <v>48</v>
      </c>
      <c r="I22" s="230">
        <v>45.2</v>
      </c>
      <c r="J22" s="143"/>
    </row>
    <row r="23" spans="1:10" ht="51" x14ac:dyDescent="0.2">
      <c r="A23" s="173" t="s">
        <v>65</v>
      </c>
      <c r="B23" s="181" t="s">
        <v>99</v>
      </c>
      <c r="C23" s="135" t="s">
        <v>33</v>
      </c>
      <c r="D23" s="235" t="s">
        <v>52</v>
      </c>
      <c r="E23" s="218">
        <v>44887</v>
      </c>
      <c r="F23" s="218">
        <v>46347</v>
      </c>
      <c r="G23" s="225" t="s">
        <v>100</v>
      </c>
      <c r="H23" s="181" t="s">
        <v>48</v>
      </c>
      <c r="I23" s="230">
        <v>1615.9</v>
      </c>
      <c r="J23" s="143"/>
    </row>
    <row r="24" spans="1:10" ht="51" x14ac:dyDescent="0.2">
      <c r="A24" s="173" t="s">
        <v>50</v>
      </c>
      <c r="B24" s="181" t="s">
        <v>101</v>
      </c>
      <c r="C24" s="135" t="s">
        <v>33</v>
      </c>
      <c r="D24" s="235" t="s">
        <v>52</v>
      </c>
      <c r="E24" s="218">
        <v>44893</v>
      </c>
      <c r="F24" s="218">
        <v>46353</v>
      </c>
      <c r="G24" s="225" t="s">
        <v>102</v>
      </c>
      <c r="H24" s="181" t="s">
        <v>54</v>
      </c>
      <c r="I24" s="230">
        <v>568.01</v>
      </c>
      <c r="J24" s="143" t="s">
        <v>103</v>
      </c>
    </row>
    <row r="25" spans="1:10" ht="51" x14ac:dyDescent="0.2">
      <c r="A25" s="173" t="s">
        <v>104</v>
      </c>
      <c r="B25" s="181" t="s">
        <v>105</v>
      </c>
      <c r="C25" s="135" t="s">
        <v>106</v>
      </c>
      <c r="D25" s="235" t="s">
        <v>52</v>
      </c>
      <c r="E25" s="218">
        <v>44889</v>
      </c>
      <c r="F25" s="218">
        <v>45984</v>
      </c>
      <c r="G25" s="225" t="s">
        <v>107</v>
      </c>
      <c r="H25" s="181" t="s">
        <v>20</v>
      </c>
      <c r="I25" s="248">
        <v>4498129.0310000004</v>
      </c>
      <c r="J25" s="143"/>
    </row>
    <row r="26" spans="1:10" ht="76.5" x14ac:dyDescent="0.2">
      <c r="A26" s="173" t="s">
        <v>65</v>
      </c>
      <c r="B26" s="181" t="s">
        <v>108</v>
      </c>
      <c r="C26" s="135" t="s">
        <v>33</v>
      </c>
      <c r="D26" s="235" t="s">
        <v>52</v>
      </c>
      <c r="E26" s="218">
        <v>44894</v>
      </c>
      <c r="F26" s="218">
        <v>46354</v>
      </c>
      <c r="G26" s="225" t="s">
        <v>109</v>
      </c>
      <c r="H26" s="181" t="s">
        <v>110</v>
      </c>
      <c r="I26" s="230">
        <v>4621.7</v>
      </c>
      <c r="J26" s="143"/>
    </row>
    <row r="27" spans="1:10" ht="63.75" x14ac:dyDescent="0.2">
      <c r="A27" s="173" t="s">
        <v>111</v>
      </c>
      <c r="B27" s="181" t="s">
        <v>108</v>
      </c>
      <c r="C27" s="135" t="s">
        <v>33</v>
      </c>
      <c r="D27" s="235" t="s">
        <v>52</v>
      </c>
      <c r="E27" s="218">
        <v>44894</v>
      </c>
      <c r="F27" s="218">
        <v>46354</v>
      </c>
      <c r="G27" s="225" t="s">
        <v>109</v>
      </c>
      <c r="H27" s="181" t="s">
        <v>112</v>
      </c>
      <c r="I27" s="230">
        <v>1199.269</v>
      </c>
      <c r="J27" s="143"/>
    </row>
    <row r="28" spans="1:10" ht="63.75" x14ac:dyDescent="0.2">
      <c r="A28" s="173" t="s">
        <v>113</v>
      </c>
      <c r="B28" s="181" t="s">
        <v>108</v>
      </c>
      <c r="C28" s="135" t="s">
        <v>33</v>
      </c>
      <c r="D28" s="235" t="s">
        <v>52</v>
      </c>
      <c r="E28" s="218">
        <v>44894</v>
      </c>
      <c r="F28" s="218">
        <v>44893</v>
      </c>
      <c r="G28" s="225" t="s">
        <v>109</v>
      </c>
      <c r="H28" s="181" t="s">
        <v>112</v>
      </c>
      <c r="I28" s="230">
        <v>485.22199999999998</v>
      </c>
      <c r="J28" s="143"/>
    </row>
    <row r="29" spans="1:10" ht="51" x14ac:dyDescent="0.2">
      <c r="A29" s="173" t="s">
        <v>65</v>
      </c>
      <c r="B29" s="181" t="s">
        <v>114</v>
      </c>
      <c r="C29" s="135" t="s">
        <v>33</v>
      </c>
      <c r="D29" s="235" t="s">
        <v>52</v>
      </c>
      <c r="E29" s="218">
        <v>44889</v>
      </c>
      <c r="F29" s="218">
        <v>46349</v>
      </c>
      <c r="G29" s="225" t="s">
        <v>115</v>
      </c>
      <c r="H29" s="181" t="s">
        <v>20</v>
      </c>
      <c r="I29" s="230">
        <v>79.099999999999994</v>
      </c>
      <c r="J29" s="143"/>
    </row>
    <row r="30" spans="1:10" ht="34.5" customHeight="1" x14ac:dyDescent="0.2">
      <c r="A30" s="173" t="s">
        <v>116</v>
      </c>
      <c r="B30" s="291" t="s">
        <v>117</v>
      </c>
      <c r="C30" s="293" t="s">
        <v>33</v>
      </c>
      <c r="D30" s="295" t="s">
        <v>71</v>
      </c>
      <c r="E30" s="218">
        <v>44603</v>
      </c>
      <c r="F30" s="218">
        <v>46063</v>
      </c>
      <c r="G30" s="291" t="s">
        <v>118</v>
      </c>
      <c r="H30" s="291" t="s">
        <v>119</v>
      </c>
      <c r="I30" s="250">
        <v>325214</v>
      </c>
      <c r="J30" s="143"/>
    </row>
    <row r="31" spans="1:10" ht="25.5" x14ac:dyDescent="0.2">
      <c r="A31" s="173" t="s">
        <v>120</v>
      </c>
      <c r="B31" s="292"/>
      <c r="C31" s="294"/>
      <c r="D31" s="296"/>
      <c r="E31" s="218">
        <v>44603</v>
      </c>
      <c r="F31" s="218">
        <v>46063</v>
      </c>
      <c r="G31" s="292"/>
      <c r="H31" s="292"/>
      <c r="I31" s="250">
        <v>184797.94</v>
      </c>
      <c r="J31" s="143"/>
    </row>
    <row r="32" spans="1:10" ht="38.25" x14ac:dyDescent="0.2">
      <c r="A32" s="173" t="s">
        <v>121</v>
      </c>
      <c r="B32" s="181" t="s">
        <v>122</v>
      </c>
      <c r="C32" s="135" t="s">
        <v>33</v>
      </c>
      <c r="D32" s="235" t="s">
        <v>123</v>
      </c>
      <c r="E32" s="218">
        <v>44672</v>
      </c>
      <c r="F32" s="218">
        <v>46132</v>
      </c>
      <c r="G32" s="225" t="s">
        <v>124</v>
      </c>
      <c r="H32" s="181" t="s">
        <v>119</v>
      </c>
      <c r="I32" s="230">
        <v>12.090999999999999</v>
      </c>
      <c r="J32" s="143"/>
    </row>
    <row r="33" spans="1:10" ht="25.5" x14ac:dyDescent="0.2">
      <c r="A33" s="173" t="s">
        <v>65</v>
      </c>
      <c r="B33" s="181" t="s">
        <v>125</v>
      </c>
      <c r="C33" s="135" t="s">
        <v>33</v>
      </c>
      <c r="D33" s="235" t="s">
        <v>52</v>
      </c>
      <c r="E33" s="218" t="s">
        <v>126</v>
      </c>
      <c r="F33" s="218">
        <v>46133</v>
      </c>
      <c r="G33" s="225" t="s">
        <v>127</v>
      </c>
      <c r="H33" s="181" t="s">
        <v>128</v>
      </c>
      <c r="I33" s="230" t="s">
        <v>129</v>
      </c>
      <c r="J33" s="143"/>
    </row>
    <row r="34" spans="1:10" ht="24" customHeight="1" x14ac:dyDescent="0.2">
      <c r="A34" s="173" t="s">
        <v>130</v>
      </c>
      <c r="B34" s="181" t="s">
        <v>131</v>
      </c>
      <c r="C34" s="135" t="s">
        <v>33</v>
      </c>
      <c r="D34" s="235" t="s">
        <v>132</v>
      </c>
      <c r="E34" s="218">
        <v>44883</v>
      </c>
      <c r="F34" s="218">
        <v>46343</v>
      </c>
      <c r="G34" s="181" t="s">
        <v>133</v>
      </c>
      <c r="H34" s="249" t="s">
        <v>134</v>
      </c>
      <c r="I34" s="267">
        <v>94566.875</v>
      </c>
      <c r="J34" s="161"/>
    </row>
    <row r="35" spans="1:10" ht="24.75" customHeight="1" x14ac:dyDescent="0.2">
      <c r="A35" s="173" t="s">
        <v>135</v>
      </c>
      <c r="B35" s="181" t="s">
        <v>136</v>
      </c>
      <c r="C35" s="135" t="s">
        <v>106</v>
      </c>
      <c r="D35" s="235" t="s">
        <v>52</v>
      </c>
      <c r="E35" s="218">
        <v>44895</v>
      </c>
      <c r="F35" s="218">
        <v>45990</v>
      </c>
      <c r="G35" s="253" t="s">
        <v>137</v>
      </c>
      <c r="H35" s="268" t="s">
        <v>44</v>
      </c>
      <c r="I35" s="270">
        <v>4187.125</v>
      </c>
      <c r="J35" s="269"/>
    </row>
    <row r="36" spans="1:10" ht="38.25" x14ac:dyDescent="0.2">
      <c r="A36" s="173" t="s">
        <v>138</v>
      </c>
      <c r="B36" s="271" t="s">
        <v>139</v>
      </c>
      <c r="C36" s="135" t="s">
        <v>33</v>
      </c>
      <c r="D36" s="235" t="s">
        <v>52</v>
      </c>
      <c r="E36" s="218">
        <v>44889</v>
      </c>
      <c r="F36" s="218">
        <v>46349</v>
      </c>
      <c r="G36" s="253" t="s">
        <v>140</v>
      </c>
      <c r="H36" s="268" t="s">
        <v>20</v>
      </c>
      <c r="I36" s="267">
        <v>175150</v>
      </c>
      <c r="J36" s="269"/>
    </row>
    <row r="37" spans="1:10" ht="25.5" x14ac:dyDescent="0.2">
      <c r="A37" s="181" t="s">
        <v>65</v>
      </c>
      <c r="B37" s="181" t="s">
        <v>141</v>
      </c>
      <c r="C37" s="135" t="s">
        <v>106</v>
      </c>
      <c r="D37" s="235" t="s">
        <v>52</v>
      </c>
      <c r="E37" s="218">
        <v>44889</v>
      </c>
      <c r="F37" s="218">
        <v>45984</v>
      </c>
      <c r="G37" s="253" t="s">
        <v>142</v>
      </c>
      <c r="H37" s="268" t="s">
        <v>44</v>
      </c>
      <c r="I37" s="270">
        <v>7028.6</v>
      </c>
      <c r="J37" s="269"/>
    </row>
  </sheetData>
  <mergeCells count="6">
    <mergeCell ref="A1:J1"/>
    <mergeCell ref="B30:B31"/>
    <mergeCell ref="C30:C31"/>
    <mergeCell ref="D30:D31"/>
    <mergeCell ref="G30:G31"/>
    <mergeCell ref="H30:H31"/>
  </mergeCells>
  <phoneticPr fontId="17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C7A41-AC64-4EC0-B2F6-99BF3F6AC694}">
  <dimension ref="A1:J20"/>
  <sheetViews>
    <sheetView showGridLines="0" zoomScale="90" zoomScaleNormal="90" workbookViewId="0">
      <pane ySplit="2" topLeftCell="A3" activePane="bottomLeft" state="frozen"/>
      <selection activeCell="A3" sqref="A3"/>
      <selection pane="bottomLeft" activeCell="A3" sqref="A3:A13"/>
    </sheetView>
  </sheetViews>
  <sheetFormatPr baseColWidth="10" defaultColWidth="11.42578125" defaultRowHeight="14.25" x14ac:dyDescent="0.2"/>
  <cols>
    <col min="1" max="1" width="45.28515625" style="1" bestFit="1" customWidth="1"/>
    <col min="2" max="2" width="30.28515625" style="1" customWidth="1"/>
    <col min="3" max="3" width="18.140625" style="1" customWidth="1"/>
    <col min="4" max="4" width="16.5703125" style="15" bestFit="1" customWidth="1"/>
    <col min="5" max="5" width="16.140625" style="15" customWidth="1"/>
    <col min="6" max="6" width="15.42578125" style="1" customWidth="1"/>
    <col min="7" max="7" width="30.140625" style="1" customWidth="1"/>
    <col min="8" max="8" width="15" style="1" customWidth="1"/>
    <col min="9" max="9" width="18.85546875" style="1" customWidth="1"/>
    <col min="10" max="10" width="32.42578125" style="1" customWidth="1"/>
    <col min="11" max="16384" width="11.42578125" style="1"/>
  </cols>
  <sheetData>
    <row r="1" spans="1:10" ht="33" customHeight="1" x14ac:dyDescent="0.2">
      <c r="A1" s="290" t="s">
        <v>143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51.75" customHeight="1" x14ac:dyDescent="0.2">
      <c r="A2" s="53" t="s">
        <v>9</v>
      </c>
      <c r="B2" s="54" t="s">
        <v>2</v>
      </c>
      <c r="C2" s="55" t="s">
        <v>10</v>
      </c>
      <c r="D2" s="81" t="s">
        <v>11</v>
      </c>
      <c r="E2" s="82" t="s">
        <v>12</v>
      </c>
      <c r="F2" s="82" t="s">
        <v>3</v>
      </c>
      <c r="G2" s="82" t="s">
        <v>144</v>
      </c>
      <c r="H2" s="56" t="s">
        <v>14</v>
      </c>
      <c r="I2" s="56" t="s">
        <v>15</v>
      </c>
      <c r="J2" s="83" t="s">
        <v>23</v>
      </c>
    </row>
    <row r="3" spans="1:10" ht="43.5" customHeight="1" x14ac:dyDescent="0.2">
      <c r="A3" s="229" t="s">
        <v>145</v>
      </c>
      <c r="B3" s="135" t="s">
        <v>146</v>
      </c>
      <c r="C3" s="191" t="s">
        <v>147</v>
      </c>
      <c r="D3" s="253" t="s">
        <v>148</v>
      </c>
      <c r="E3" s="126" t="s">
        <v>149</v>
      </c>
      <c r="F3" s="140">
        <v>45025</v>
      </c>
      <c r="G3" s="140" t="s">
        <v>150</v>
      </c>
      <c r="H3" s="141" t="s">
        <v>151</v>
      </c>
      <c r="I3" s="142">
        <v>2100000</v>
      </c>
      <c r="J3" s="255" t="s">
        <v>152</v>
      </c>
    </row>
    <row r="4" spans="1:10" ht="30" customHeight="1" x14ac:dyDescent="0.2">
      <c r="A4" s="229" t="s">
        <v>153</v>
      </c>
      <c r="B4" s="135" t="s">
        <v>154</v>
      </c>
      <c r="C4" s="253" t="s">
        <v>33</v>
      </c>
      <c r="D4" s="253" t="s">
        <v>148</v>
      </c>
      <c r="E4" s="127">
        <v>43703</v>
      </c>
      <c r="F4" s="140">
        <v>45163</v>
      </c>
      <c r="G4" s="140" t="s">
        <v>155</v>
      </c>
      <c r="H4" s="141" t="s">
        <v>119</v>
      </c>
      <c r="I4" s="142">
        <f>122.5*572.64</f>
        <v>70148.399999999994</v>
      </c>
      <c r="J4" s="255"/>
    </row>
    <row r="5" spans="1:10" ht="30" customHeight="1" x14ac:dyDescent="0.2">
      <c r="A5" s="256" t="s">
        <v>156</v>
      </c>
      <c r="B5" s="135" t="s">
        <v>157</v>
      </c>
      <c r="C5" s="126" t="s">
        <v>17</v>
      </c>
      <c r="D5" s="253" t="s">
        <v>148</v>
      </c>
      <c r="E5" s="126" t="s">
        <v>158</v>
      </c>
      <c r="F5" s="140">
        <v>45418</v>
      </c>
      <c r="G5" s="140" t="s">
        <v>159</v>
      </c>
      <c r="H5" s="141" t="s">
        <v>20</v>
      </c>
      <c r="I5" s="141" t="s">
        <v>160</v>
      </c>
      <c r="J5" s="255"/>
    </row>
    <row r="6" spans="1:10" ht="25.5" x14ac:dyDescent="0.2">
      <c r="A6" s="176" t="s">
        <v>161</v>
      </c>
      <c r="B6" s="135" t="s">
        <v>162</v>
      </c>
      <c r="C6" s="135" t="s">
        <v>17</v>
      </c>
      <c r="D6" s="181" t="s">
        <v>148</v>
      </c>
      <c r="E6" s="135" t="s">
        <v>163</v>
      </c>
      <c r="F6" s="133">
        <v>45853</v>
      </c>
      <c r="G6" s="181" t="s">
        <v>164</v>
      </c>
      <c r="H6" s="135" t="s">
        <v>20</v>
      </c>
      <c r="I6" s="142">
        <v>6663543.3300000001</v>
      </c>
      <c r="J6" s="173" t="s">
        <v>165</v>
      </c>
    </row>
    <row r="7" spans="1:10" ht="31.5" customHeight="1" x14ac:dyDescent="0.2">
      <c r="A7" s="143" t="s">
        <v>166</v>
      </c>
      <c r="B7" s="135" t="s">
        <v>167</v>
      </c>
      <c r="C7" s="135" t="s">
        <v>168</v>
      </c>
      <c r="D7" s="181" t="s">
        <v>148</v>
      </c>
      <c r="E7" s="135" t="s">
        <v>169</v>
      </c>
      <c r="F7" s="133">
        <v>45951</v>
      </c>
      <c r="G7" s="143" t="s">
        <v>170</v>
      </c>
      <c r="H7" s="139"/>
      <c r="I7" s="142">
        <v>39324000</v>
      </c>
      <c r="J7" s="173" t="s">
        <v>171</v>
      </c>
    </row>
    <row r="8" spans="1:10" ht="25.5" x14ac:dyDescent="0.2">
      <c r="A8" s="176" t="s">
        <v>172</v>
      </c>
      <c r="B8" s="135" t="s">
        <v>173</v>
      </c>
      <c r="C8" s="135" t="s">
        <v>17</v>
      </c>
      <c r="D8" s="181" t="s">
        <v>148</v>
      </c>
      <c r="E8" s="133">
        <v>44552</v>
      </c>
      <c r="F8" s="133">
        <v>46012</v>
      </c>
      <c r="G8" s="135" t="s">
        <v>174</v>
      </c>
      <c r="H8" s="135" t="s">
        <v>175</v>
      </c>
      <c r="I8" s="142">
        <v>35000</v>
      </c>
      <c r="J8" s="139"/>
    </row>
    <row r="9" spans="1:10" ht="51" x14ac:dyDescent="0.2">
      <c r="A9" s="176" t="s">
        <v>176</v>
      </c>
      <c r="B9" s="135" t="s">
        <v>177</v>
      </c>
      <c r="C9" s="135" t="s">
        <v>17</v>
      </c>
      <c r="D9" s="181" t="s">
        <v>148</v>
      </c>
      <c r="E9" s="133">
        <v>44622</v>
      </c>
      <c r="F9" s="133">
        <v>46082</v>
      </c>
      <c r="G9" s="181" t="s">
        <v>178</v>
      </c>
      <c r="H9" s="135" t="s">
        <v>20</v>
      </c>
      <c r="I9" s="142">
        <v>36599999.942000002</v>
      </c>
      <c r="J9" s="139"/>
    </row>
    <row r="10" spans="1:10" ht="25.5" x14ac:dyDescent="0.2">
      <c r="A10" s="143" t="s">
        <v>179</v>
      </c>
      <c r="B10" s="135" t="s">
        <v>180</v>
      </c>
      <c r="C10" s="183" t="s">
        <v>17</v>
      </c>
      <c r="D10" s="225" t="s">
        <v>148</v>
      </c>
      <c r="E10" s="218">
        <v>44866</v>
      </c>
      <c r="F10" s="218">
        <v>46326</v>
      </c>
      <c r="G10" s="225" t="s">
        <v>181</v>
      </c>
      <c r="H10" s="225" t="s">
        <v>182</v>
      </c>
      <c r="I10" s="142">
        <v>117972</v>
      </c>
      <c r="J10" s="143"/>
    </row>
    <row r="11" spans="1:10" ht="51" x14ac:dyDescent="0.2">
      <c r="A11" s="143" t="s">
        <v>183</v>
      </c>
      <c r="B11" s="135" t="s">
        <v>184</v>
      </c>
      <c r="C11" s="183" t="s">
        <v>17</v>
      </c>
      <c r="D11" s="225" t="s">
        <v>148</v>
      </c>
      <c r="E11" s="218">
        <v>44873</v>
      </c>
      <c r="F11" s="218">
        <v>46333</v>
      </c>
      <c r="G11" s="225" t="s">
        <v>185</v>
      </c>
      <c r="H11" s="181" t="s">
        <v>186</v>
      </c>
      <c r="I11" s="257">
        <v>1255.713</v>
      </c>
      <c r="J11" s="143"/>
    </row>
    <row r="12" spans="1:10" ht="51" x14ac:dyDescent="0.2">
      <c r="A12" s="143" t="s">
        <v>187</v>
      </c>
      <c r="B12" s="135" t="s">
        <v>184</v>
      </c>
      <c r="C12" s="183" t="s">
        <v>17</v>
      </c>
      <c r="D12" s="225" t="s">
        <v>148</v>
      </c>
      <c r="E12" s="218">
        <v>44869</v>
      </c>
      <c r="F12" s="218">
        <v>46329</v>
      </c>
      <c r="G12" s="225" t="s">
        <v>185</v>
      </c>
      <c r="H12" s="181" t="s">
        <v>186</v>
      </c>
      <c r="I12" s="142">
        <v>1000050</v>
      </c>
      <c r="J12" s="143"/>
    </row>
    <row r="13" spans="1:10" ht="25.5" x14ac:dyDescent="0.2">
      <c r="A13" s="183" t="s">
        <v>188</v>
      </c>
      <c r="B13" s="258" t="s">
        <v>189</v>
      </c>
      <c r="C13" s="183" t="s">
        <v>17</v>
      </c>
      <c r="D13" s="181" t="s">
        <v>148</v>
      </c>
      <c r="E13" s="218">
        <v>44865</v>
      </c>
      <c r="F13" s="218">
        <v>46325</v>
      </c>
      <c r="G13" s="225" t="s">
        <v>190</v>
      </c>
      <c r="H13" s="143"/>
      <c r="I13" s="142">
        <v>351882</v>
      </c>
      <c r="J13" s="143"/>
    </row>
    <row r="19" spans="3:3" x14ac:dyDescent="0.2">
      <c r="C19" s="297"/>
    </row>
    <row r="20" spans="3:3" x14ac:dyDescent="0.2">
      <c r="C20" s="297"/>
    </row>
  </sheetData>
  <mergeCells count="2">
    <mergeCell ref="C19:C20"/>
    <mergeCell ref="A1:J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28EF-C93F-4DA7-8901-ED7F73FDF17F}">
  <dimension ref="A1:J39"/>
  <sheetViews>
    <sheetView showGridLines="0" tabSelected="1" zoomScaleNormal="100" workbookViewId="0">
      <pane ySplit="2" topLeftCell="A3" activePane="bottomLeft" state="frozen"/>
      <selection activeCell="A3" sqref="A3"/>
      <selection pane="bottomLeft" activeCell="G3" sqref="G3:G6"/>
    </sheetView>
  </sheetViews>
  <sheetFormatPr baseColWidth="10" defaultColWidth="11.42578125" defaultRowHeight="14.25" x14ac:dyDescent="0.2"/>
  <cols>
    <col min="1" max="1" width="46" style="1" customWidth="1"/>
    <col min="2" max="2" width="30.7109375" style="1" customWidth="1"/>
    <col min="3" max="3" width="26.140625" style="1" customWidth="1"/>
    <col min="4" max="4" width="24.140625" style="15" customWidth="1"/>
    <col min="5" max="5" width="14.28515625" style="74" customWidth="1"/>
    <col min="6" max="6" width="15.5703125" style="1" customWidth="1"/>
    <col min="7" max="7" width="45.7109375" style="1" customWidth="1"/>
    <col min="8" max="8" width="13.85546875" style="1" customWidth="1"/>
    <col min="9" max="9" width="21.7109375" style="1" customWidth="1"/>
    <col min="10" max="10" width="36.5703125" style="1" bestFit="1" customWidth="1"/>
    <col min="11" max="16384" width="11.42578125" style="1"/>
  </cols>
  <sheetData>
    <row r="1" spans="1:10" ht="33" customHeight="1" thickBot="1" x14ac:dyDescent="0.25">
      <c r="A1" s="298" t="s">
        <v>191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ht="51.75" customHeight="1" x14ac:dyDescent="0.2">
      <c r="A2" s="18" t="s">
        <v>9</v>
      </c>
      <c r="B2" s="19" t="s">
        <v>2</v>
      </c>
      <c r="C2" s="17" t="s">
        <v>10</v>
      </c>
      <c r="D2" s="17" t="s">
        <v>11</v>
      </c>
      <c r="E2" s="52" t="s">
        <v>12</v>
      </c>
      <c r="F2" s="20" t="s">
        <v>3</v>
      </c>
      <c r="G2" s="21" t="s">
        <v>144</v>
      </c>
      <c r="H2" s="22" t="s">
        <v>14</v>
      </c>
      <c r="I2" s="42" t="s">
        <v>15</v>
      </c>
      <c r="J2" s="41" t="s">
        <v>23</v>
      </c>
    </row>
    <row r="3" spans="1:10" ht="30" customHeight="1" x14ac:dyDescent="0.2">
      <c r="A3" s="221" t="s">
        <v>192</v>
      </c>
      <c r="B3" s="188" t="s">
        <v>193</v>
      </c>
      <c r="C3" s="206" t="s">
        <v>33</v>
      </c>
      <c r="D3" s="206" t="s">
        <v>194</v>
      </c>
      <c r="E3" s="222">
        <v>43655</v>
      </c>
      <c r="F3" s="223">
        <v>45115</v>
      </c>
      <c r="G3" s="227" t="s">
        <v>195</v>
      </c>
      <c r="H3" s="159" t="s">
        <v>90</v>
      </c>
      <c r="I3" s="224">
        <v>736543</v>
      </c>
      <c r="J3" s="90"/>
    </row>
    <row r="4" spans="1:10" ht="26.1" customHeight="1" x14ac:dyDescent="0.2">
      <c r="A4" s="139" t="s">
        <v>116</v>
      </c>
      <c r="B4" s="135" t="s">
        <v>196</v>
      </c>
      <c r="C4" s="135" t="s">
        <v>33</v>
      </c>
      <c r="D4" s="135" t="s">
        <v>194</v>
      </c>
      <c r="E4" s="218">
        <v>44355</v>
      </c>
      <c r="F4" s="133">
        <v>45815</v>
      </c>
      <c r="G4" s="176" t="s">
        <v>197</v>
      </c>
      <c r="H4" s="135" t="s">
        <v>86</v>
      </c>
      <c r="I4" s="142">
        <v>3621218.193</v>
      </c>
      <c r="J4" s="87"/>
    </row>
    <row r="5" spans="1:10" ht="62.45" customHeight="1" x14ac:dyDescent="0.2">
      <c r="A5" s="173" t="s">
        <v>198</v>
      </c>
      <c r="B5" s="135" t="s">
        <v>199</v>
      </c>
      <c r="C5" s="135" t="s">
        <v>200</v>
      </c>
      <c r="D5" s="135" t="s">
        <v>194</v>
      </c>
      <c r="E5" s="218">
        <v>44655</v>
      </c>
      <c r="F5" s="133">
        <v>45019</v>
      </c>
      <c r="G5" s="173" t="s">
        <v>201</v>
      </c>
      <c r="H5" s="135" t="s">
        <v>20</v>
      </c>
      <c r="I5" s="142">
        <v>305100</v>
      </c>
      <c r="J5" s="68" t="s">
        <v>202</v>
      </c>
    </row>
    <row r="6" spans="1:10" ht="51" x14ac:dyDescent="0.2">
      <c r="A6" s="178" t="s">
        <v>203</v>
      </c>
      <c r="B6" s="178" t="s">
        <v>204</v>
      </c>
      <c r="C6" s="135" t="s">
        <v>33</v>
      </c>
      <c r="D6" s="135" t="s">
        <v>194</v>
      </c>
      <c r="E6" s="218">
        <v>44791</v>
      </c>
      <c r="F6" s="133">
        <v>46251</v>
      </c>
      <c r="G6" s="173" t="s">
        <v>205</v>
      </c>
      <c r="H6" s="178" t="s">
        <v>90</v>
      </c>
      <c r="I6" s="186">
        <v>1000000</v>
      </c>
      <c r="J6" s="87"/>
    </row>
    <row r="7" spans="1:10" ht="20.100000000000001" customHeight="1" x14ac:dyDescent="0.2">
      <c r="A7" s="139"/>
      <c r="B7" s="139"/>
      <c r="C7" s="139"/>
      <c r="D7" s="139"/>
      <c r="E7" s="143"/>
      <c r="F7" s="139"/>
      <c r="G7" s="139"/>
      <c r="H7" s="139"/>
      <c r="I7" s="139"/>
      <c r="J7" s="87"/>
    </row>
    <row r="8" spans="1:10" x14ac:dyDescent="0.2">
      <c r="C8" s="297"/>
    </row>
    <row r="9" spans="1:10" x14ac:dyDescent="0.2">
      <c r="C9" s="297"/>
    </row>
    <row r="38" spans="3:3" x14ac:dyDescent="0.2">
      <c r="C38" s="297"/>
    </row>
    <row r="39" spans="3:3" x14ac:dyDescent="0.2">
      <c r="C39" s="297"/>
    </row>
  </sheetData>
  <mergeCells count="3">
    <mergeCell ref="C38:C39"/>
    <mergeCell ref="C8:C9"/>
    <mergeCell ref="A1:J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2C473-EEB1-4813-B3C9-230DBE1B0842}">
  <dimension ref="A1:J76"/>
  <sheetViews>
    <sheetView showGridLines="0" zoomScale="80" zoomScaleNormal="80" workbookViewId="0">
      <pane ySplit="2" topLeftCell="A54" activePane="bottomLeft" state="frozen"/>
      <selection activeCell="A3" sqref="A3"/>
      <selection pane="bottomLeft" activeCell="A3" sqref="A3:A74"/>
    </sheetView>
  </sheetViews>
  <sheetFormatPr baseColWidth="10" defaultColWidth="11.42578125" defaultRowHeight="14.25" x14ac:dyDescent="0.2"/>
  <cols>
    <col min="1" max="1" width="49" style="1" customWidth="1"/>
    <col min="2" max="2" width="30.7109375" style="1" customWidth="1"/>
    <col min="3" max="3" width="28.7109375" style="1" customWidth="1"/>
    <col min="4" max="4" width="18.140625" style="15" customWidth="1"/>
    <col min="5" max="5" width="22" style="15" customWidth="1"/>
    <col min="6" max="6" width="16" style="1" customWidth="1"/>
    <col min="7" max="7" width="56.5703125" style="1" bestFit="1" customWidth="1"/>
    <col min="8" max="8" width="15" style="1" customWidth="1"/>
    <col min="9" max="9" width="21.7109375" style="1" customWidth="1"/>
    <col min="10" max="10" width="36.28515625" style="1" bestFit="1" customWidth="1"/>
    <col min="11" max="16384" width="11.42578125" style="1"/>
  </cols>
  <sheetData>
    <row r="1" spans="1:10" ht="33" customHeight="1" x14ac:dyDescent="0.2">
      <c r="A1" s="298" t="s">
        <v>206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ht="51.75" customHeight="1" x14ac:dyDescent="0.2">
      <c r="A2" s="18" t="s">
        <v>9</v>
      </c>
      <c r="B2" s="19" t="s">
        <v>2</v>
      </c>
      <c r="C2" s="17" t="s">
        <v>10</v>
      </c>
      <c r="D2" s="17" t="s">
        <v>11</v>
      </c>
      <c r="E2" s="20" t="s">
        <v>12</v>
      </c>
      <c r="F2" s="20" t="s">
        <v>3</v>
      </c>
      <c r="G2" s="21" t="s">
        <v>22</v>
      </c>
      <c r="H2" s="22" t="s">
        <v>14</v>
      </c>
      <c r="I2" s="42" t="s">
        <v>15</v>
      </c>
      <c r="J2" s="84" t="s">
        <v>207</v>
      </c>
    </row>
    <row r="3" spans="1:10" ht="30" customHeight="1" x14ac:dyDescent="0.2">
      <c r="A3" s="322" t="s">
        <v>208</v>
      </c>
      <c r="B3" s="135" t="s">
        <v>209</v>
      </c>
      <c r="C3" s="126" t="s">
        <v>33</v>
      </c>
      <c r="D3" s="126" t="s">
        <v>210</v>
      </c>
      <c r="E3" s="127">
        <v>43657</v>
      </c>
      <c r="F3" s="140">
        <v>45117</v>
      </c>
      <c r="G3" s="140" t="s">
        <v>211</v>
      </c>
      <c r="H3" s="141" t="s">
        <v>175</v>
      </c>
      <c r="I3" s="142">
        <v>300267.88</v>
      </c>
      <c r="J3" s="143"/>
    </row>
    <row r="4" spans="1:10" ht="30" customHeight="1" x14ac:dyDescent="0.2">
      <c r="A4" s="322" t="s">
        <v>212</v>
      </c>
      <c r="B4" s="135" t="s">
        <v>213</v>
      </c>
      <c r="C4" s="126" t="s">
        <v>33</v>
      </c>
      <c r="D4" s="126" t="s">
        <v>210</v>
      </c>
      <c r="E4" s="127">
        <v>43783</v>
      </c>
      <c r="F4" s="141">
        <v>45244</v>
      </c>
      <c r="G4" s="144" t="s">
        <v>214</v>
      </c>
      <c r="H4" s="141" t="s">
        <v>215</v>
      </c>
      <c r="I4" s="142" t="s">
        <v>216</v>
      </c>
      <c r="J4" s="143"/>
    </row>
    <row r="5" spans="1:10" ht="38.25" x14ac:dyDescent="0.2">
      <c r="A5" s="323" t="s">
        <v>217</v>
      </c>
      <c r="B5" s="145" t="s">
        <v>218</v>
      </c>
      <c r="C5" s="145" t="s">
        <v>219</v>
      </c>
      <c r="D5" s="146" t="s">
        <v>220</v>
      </c>
      <c r="E5" s="147">
        <v>44008</v>
      </c>
      <c r="F5" s="148">
        <v>45468</v>
      </c>
      <c r="G5" s="128" t="s">
        <v>221</v>
      </c>
      <c r="H5" s="141" t="s">
        <v>222</v>
      </c>
      <c r="I5" s="142">
        <v>25626.14</v>
      </c>
      <c r="J5" s="143" t="s">
        <v>223</v>
      </c>
    </row>
    <row r="6" spans="1:10" ht="54" customHeight="1" x14ac:dyDescent="0.2">
      <c r="A6" s="323" t="s">
        <v>224</v>
      </c>
      <c r="B6" s="149" t="s">
        <v>225</v>
      </c>
      <c r="C6" s="146" t="s">
        <v>226</v>
      </c>
      <c r="D6" s="146" t="s">
        <v>220</v>
      </c>
      <c r="E6" s="147">
        <v>44174</v>
      </c>
      <c r="F6" s="148">
        <v>45634</v>
      </c>
      <c r="G6" s="129" t="s">
        <v>227</v>
      </c>
      <c r="H6" s="150" t="s">
        <v>228</v>
      </c>
      <c r="I6" s="151" t="s">
        <v>229</v>
      </c>
      <c r="J6" s="143"/>
    </row>
    <row r="7" spans="1:10" ht="30" customHeight="1" x14ac:dyDescent="0.2">
      <c r="A7" s="323" t="s">
        <v>230</v>
      </c>
      <c r="B7" s="145" t="s">
        <v>231</v>
      </c>
      <c r="C7" s="146" t="s">
        <v>226</v>
      </c>
      <c r="D7" s="146" t="s">
        <v>220</v>
      </c>
      <c r="E7" s="152">
        <v>44158</v>
      </c>
      <c r="F7" s="153">
        <v>45618</v>
      </c>
      <c r="G7" s="129" t="s">
        <v>232</v>
      </c>
      <c r="H7" s="154" t="s">
        <v>233</v>
      </c>
      <c r="I7" s="142">
        <v>747935.7</v>
      </c>
      <c r="J7" s="143"/>
    </row>
    <row r="8" spans="1:10" ht="30" customHeight="1" x14ac:dyDescent="0.2">
      <c r="A8" s="324" t="s">
        <v>234</v>
      </c>
      <c r="B8" s="155" t="s">
        <v>235</v>
      </c>
      <c r="C8" s="156" t="s">
        <v>226</v>
      </c>
      <c r="D8" s="156" t="s">
        <v>220</v>
      </c>
      <c r="E8" s="157">
        <v>44144</v>
      </c>
      <c r="F8" s="158">
        <v>45604</v>
      </c>
      <c r="G8" s="130" t="s">
        <v>236</v>
      </c>
      <c r="H8" s="159" t="s">
        <v>228</v>
      </c>
      <c r="I8" s="160">
        <f>11*161025</f>
        <v>1771275</v>
      </c>
      <c r="J8" s="161"/>
    </row>
    <row r="9" spans="1:10" ht="25.5" x14ac:dyDescent="0.2">
      <c r="A9" s="325" t="s">
        <v>237</v>
      </c>
      <c r="B9" s="145" t="s">
        <v>238</v>
      </c>
      <c r="C9" s="208" t="s">
        <v>239</v>
      </c>
      <c r="D9" s="163" t="s">
        <v>220</v>
      </c>
      <c r="E9" s="157">
        <v>44056</v>
      </c>
      <c r="F9" s="158">
        <v>45516</v>
      </c>
      <c r="G9" s="131" t="s">
        <v>240</v>
      </c>
      <c r="H9" s="164" t="s">
        <v>59</v>
      </c>
      <c r="I9" s="165">
        <v>4993.47</v>
      </c>
      <c r="J9" s="143"/>
    </row>
    <row r="10" spans="1:10" ht="25.5" x14ac:dyDescent="0.2">
      <c r="A10" s="326" t="s">
        <v>241</v>
      </c>
      <c r="B10" s="168" t="s">
        <v>242</v>
      </c>
      <c r="C10" s="168" t="s">
        <v>147</v>
      </c>
      <c r="D10" s="169" t="s">
        <v>220</v>
      </c>
      <c r="E10" s="132">
        <v>44342</v>
      </c>
      <c r="F10" s="132">
        <v>45802</v>
      </c>
      <c r="G10" s="170" t="s">
        <v>243</v>
      </c>
      <c r="H10" s="168" t="s">
        <v>244</v>
      </c>
      <c r="I10" s="171">
        <v>1444140</v>
      </c>
      <c r="J10" s="172"/>
    </row>
    <row r="11" spans="1:10" ht="24.95" customHeight="1" x14ac:dyDescent="0.2">
      <c r="A11" s="316" t="s">
        <v>245</v>
      </c>
      <c r="B11" s="135" t="s">
        <v>246</v>
      </c>
      <c r="C11" s="135" t="s">
        <v>147</v>
      </c>
      <c r="D11" s="145" t="s">
        <v>220</v>
      </c>
      <c r="E11" s="133">
        <v>44363</v>
      </c>
      <c r="F11" s="133">
        <v>45823</v>
      </c>
      <c r="G11" s="173" t="s">
        <v>247</v>
      </c>
      <c r="H11" s="135" t="s">
        <v>20</v>
      </c>
      <c r="I11" s="174">
        <v>790887</v>
      </c>
      <c r="J11" s="135"/>
    </row>
    <row r="12" spans="1:10" ht="24.95" customHeight="1" x14ac:dyDescent="0.2">
      <c r="A12" s="327" t="s">
        <v>248</v>
      </c>
      <c r="B12" s="135" t="s">
        <v>249</v>
      </c>
      <c r="C12" s="135" t="s">
        <v>147</v>
      </c>
      <c r="D12" s="145" t="s">
        <v>220</v>
      </c>
      <c r="E12" s="133">
        <v>44404</v>
      </c>
      <c r="F12" s="133">
        <v>45133</v>
      </c>
      <c r="G12" s="134" t="s">
        <v>250</v>
      </c>
      <c r="H12" s="135" t="s">
        <v>251</v>
      </c>
      <c r="I12" s="174">
        <v>157986.43</v>
      </c>
      <c r="J12" s="135" t="s">
        <v>252</v>
      </c>
    </row>
    <row r="13" spans="1:10" ht="28.5" customHeight="1" x14ac:dyDescent="0.2">
      <c r="A13" s="315" t="s">
        <v>253</v>
      </c>
      <c r="B13" s="135" t="s">
        <v>249</v>
      </c>
      <c r="C13" s="135" t="s">
        <v>147</v>
      </c>
      <c r="D13" s="145" t="s">
        <v>220</v>
      </c>
      <c r="E13" s="133">
        <v>44404</v>
      </c>
      <c r="F13" s="133">
        <v>45133</v>
      </c>
      <c r="G13" s="134" t="s">
        <v>250</v>
      </c>
      <c r="H13" s="135" t="s">
        <v>251</v>
      </c>
      <c r="I13" s="175">
        <v>0.75</v>
      </c>
      <c r="J13" s="135" t="s">
        <v>252</v>
      </c>
    </row>
    <row r="14" spans="1:10" s="86" customFormat="1" ht="24.95" customHeight="1" x14ac:dyDescent="0.25">
      <c r="A14" s="328" t="s">
        <v>254</v>
      </c>
      <c r="B14" s="135" t="s">
        <v>255</v>
      </c>
      <c r="C14" s="135" t="s">
        <v>239</v>
      </c>
      <c r="D14" s="145" t="s">
        <v>220</v>
      </c>
      <c r="E14" s="133">
        <v>44424</v>
      </c>
      <c r="F14" s="133">
        <v>45884</v>
      </c>
      <c r="G14" s="135" t="s">
        <v>256</v>
      </c>
      <c r="H14" s="135" t="s">
        <v>222</v>
      </c>
      <c r="I14" s="174">
        <v>29097.5</v>
      </c>
      <c r="J14" s="135"/>
    </row>
    <row r="15" spans="1:10" ht="25.5" x14ac:dyDescent="0.2">
      <c r="A15" s="176" t="s">
        <v>257</v>
      </c>
      <c r="B15" s="135" t="s">
        <v>258</v>
      </c>
      <c r="C15" s="135" t="s">
        <v>239</v>
      </c>
      <c r="D15" s="145" t="s">
        <v>220</v>
      </c>
      <c r="E15" s="133">
        <v>44438</v>
      </c>
      <c r="F15" s="133">
        <v>45898</v>
      </c>
      <c r="G15" s="173" t="s">
        <v>259</v>
      </c>
      <c r="H15" s="135" t="s">
        <v>79</v>
      </c>
      <c r="I15" s="174">
        <v>15255</v>
      </c>
      <c r="J15" s="139"/>
    </row>
    <row r="16" spans="1:10" ht="25.5" x14ac:dyDescent="0.2">
      <c r="A16" s="176" t="s">
        <v>260</v>
      </c>
      <c r="B16" s="135" t="s">
        <v>258</v>
      </c>
      <c r="C16" s="135" t="s">
        <v>239</v>
      </c>
      <c r="D16" s="145" t="s">
        <v>220</v>
      </c>
      <c r="E16" s="133">
        <v>44440</v>
      </c>
      <c r="F16" s="133">
        <v>45899</v>
      </c>
      <c r="G16" s="173" t="s">
        <v>259</v>
      </c>
      <c r="H16" s="135" t="s">
        <v>79</v>
      </c>
      <c r="I16" s="174">
        <v>145342.49600000001</v>
      </c>
      <c r="J16" s="139"/>
    </row>
    <row r="17" spans="1:10" x14ac:dyDescent="0.2">
      <c r="A17" s="173" t="s">
        <v>261</v>
      </c>
      <c r="B17" s="135" t="s">
        <v>262</v>
      </c>
      <c r="C17" s="135" t="s">
        <v>239</v>
      </c>
      <c r="D17" s="135"/>
      <c r="E17" s="133">
        <v>44466</v>
      </c>
      <c r="F17" s="133">
        <v>45926</v>
      </c>
      <c r="G17" s="135" t="s">
        <v>263</v>
      </c>
      <c r="H17" s="135" t="s">
        <v>264</v>
      </c>
      <c r="I17" s="174">
        <v>34691</v>
      </c>
      <c r="J17" s="135" t="s">
        <v>265</v>
      </c>
    </row>
    <row r="18" spans="1:10" ht="24.95" customHeight="1" x14ac:dyDescent="0.2">
      <c r="A18" s="176" t="s">
        <v>266</v>
      </c>
      <c r="B18" s="135" t="s">
        <v>267</v>
      </c>
      <c r="C18" s="135" t="s">
        <v>239</v>
      </c>
      <c r="D18" s="145" t="s">
        <v>220</v>
      </c>
      <c r="E18" s="149">
        <v>44456</v>
      </c>
      <c r="F18" s="133">
        <v>45916</v>
      </c>
      <c r="G18" s="135" t="s">
        <v>268</v>
      </c>
      <c r="H18" s="135" t="s">
        <v>269</v>
      </c>
      <c r="I18" s="174">
        <v>30126.082999999999</v>
      </c>
      <c r="J18" s="139"/>
    </row>
    <row r="19" spans="1:10" ht="24.95" customHeight="1" x14ac:dyDescent="0.2">
      <c r="A19" s="176" t="s">
        <v>183</v>
      </c>
      <c r="B19" s="135" t="s">
        <v>267</v>
      </c>
      <c r="C19" s="135" t="s">
        <v>239</v>
      </c>
      <c r="D19" s="145" t="s">
        <v>220</v>
      </c>
      <c r="E19" s="133">
        <v>44456</v>
      </c>
      <c r="F19" s="133">
        <v>45916</v>
      </c>
      <c r="G19" s="135" t="s">
        <v>268</v>
      </c>
      <c r="H19" s="135" t="s">
        <v>269</v>
      </c>
      <c r="I19" s="174">
        <v>203472.32</v>
      </c>
      <c r="J19" s="139"/>
    </row>
    <row r="20" spans="1:10" ht="25.5" x14ac:dyDescent="0.2">
      <c r="A20" s="177" t="s">
        <v>270</v>
      </c>
      <c r="B20" s="135" t="s">
        <v>267</v>
      </c>
      <c r="C20" s="135" t="s">
        <v>239</v>
      </c>
      <c r="D20" s="145" t="s">
        <v>220</v>
      </c>
      <c r="E20" s="133">
        <v>44456</v>
      </c>
      <c r="F20" s="133">
        <v>45916</v>
      </c>
      <c r="G20" s="135" t="s">
        <v>268</v>
      </c>
      <c r="H20" s="135" t="s">
        <v>269</v>
      </c>
      <c r="I20" s="174">
        <v>58552.08</v>
      </c>
      <c r="J20" s="139"/>
    </row>
    <row r="21" spans="1:10" x14ac:dyDescent="0.2">
      <c r="A21" s="177" t="s">
        <v>271</v>
      </c>
      <c r="B21" s="178" t="s">
        <v>272</v>
      </c>
      <c r="C21" s="135" t="s">
        <v>239</v>
      </c>
      <c r="D21" s="145" t="s">
        <v>220</v>
      </c>
      <c r="E21" s="133">
        <v>44460</v>
      </c>
      <c r="F21" s="133">
        <v>45920</v>
      </c>
      <c r="G21" s="135" t="s">
        <v>273</v>
      </c>
      <c r="H21" s="135" t="s">
        <v>274</v>
      </c>
      <c r="I21" s="174">
        <v>2800</v>
      </c>
      <c r="J21" s="139"/>
    </row>
    <row r="22" spans="1:10" ht="18.75" customHeight="1" x14ac:dyDescent="0.2">
      <c r="A22" s="176" t="s">
        <v>275</v>
      </c>
      <c r="B22" s="178" t="s">
        <v>276</v>
      </c>
      <c r="C22" s="135" t="s">
        <v>239</v>
      </c>
      <c r="D22" s="145" t="s">
        <v>220</v>
      </c>
      <c r="E22" s="133">
        <v>44477</v>
      </c>
      <c r="F22" s="133">
        <v>45937</v>
      </c>
      <c r="G22" s="135" t="s">
        <v>277</v>
      </c>
      <c r="H22" s="135" t="s">
        <v>59</v>
      </c>
      <c r="I22" s="174">
        <v>36283.22</v>
      </c>
      <c r="J22" s="139"/>
    </row>
    <row r="23" spans="1:10" ht="25.5" x14ac:dyDescent="0.2">
      <c r="A23" s="143" t="s">
        <v>278</v>
      </c>
      <c r="B23" s="135" t="s">
        <v>276</v>
      </c>
      <c r="C23" s="135" t="s">
        <v>239</v>
      </c>
      <c r="D23" s="145" t="s">
        <v>220</v>
      </c>
      <c r="E23" s="133">
        <v>44477</v>
      </c>
      <c r="F23" s="133">
        <v>45937</v>
      </c>
      <c r="G23" s="135" t="s">
        <v>277</v>
      </c>
      <c r="H23" s="135" t="s">
        <v>59</v>
      </c>
      <c r="I23" s="174">
        <v>7729.1769999999997</v>
      </c>
      <c r="J23" s="139"/>
    </row>
    <row r="24" spans="1:10" x14ac:dyDescent="0.2">
      <c r="A24" s="139" t="s">
        <v>279</v>
      </c>
      <c r="B24" s="135" t="s">
        <v>276</v>
      </c>
      <c r="C24" s="135" t="s">
        <v>239</v>
      </c>
      <c r="D24" s="145" t="s">
        <v>220</v>
      </c>
      <c r="E24" s="133">
        <v>44477</v>
      </c>
      <c r="F24" s="133">
        <v>45937</v>
      </c>
      <c r="G24" s="135" t="s">
        <v>277</v>
      </c>
      <c r="H24" s="135" t="s">
        <v>59</v>
      </c>
      <c r="I24" s="179">
        <v>56.5</v>
      </c>
      <c r="J24" s="139"/>
    </row>
    <row r="25" spans="1:10" ht="22.5" customHeight="1" x14ac:dyDescent="0.2">
      <c r="A25" s="178" t="s">
        <v>280</v>
      </c>
      <c r="B25" s="135" t="s">
        <v>276</v>
      </c>
      <c r="C25" s="135" t="s">
        <v>239</v>
      </c>
      <c r="D25" s="145" t="s">
        <v>220</v>
      </c>
      <c r="E25" s="133">
        <v>44846</v>
      </c>
      <c r="F25" s="133">
        <v>45941</v>
      </c>
      <c r="G25" s="135" t="s">
        <v>277</v>
      </c>
      <c r="H25" s="135" t="s">
        <v>59</v>
      </c>
      <c r="I25" s="174">
        <v>68189.850000000006</v>
      </c>
      <c r="J25" s="139"/>
    </row>
    <row r="26" spans="1:10" ht="25.5" x14ac:dyDescent="0.2">
      <c r="A26" s="180" t="s">
        <v>281</v>
      </c>
      <c r="B26" s="135" t="s">
        <v>282</v>
      </c>
      <c r="C26" s="135" t="s">
        <v>239</v>
      </c>
      <c r="D26" s="145" t="s">
        <v>220</v>
      </c>
      <c r="E26" s="133">
        <v>44481</v>
      </c>
      <c r="F26" s="133">
        <v>45941</v>
      </c>
      <c r="G26" s="135" t="s">
        <v>283</v>
      </c>
      <c r="H26" s="181" t="s">
        <v>284</v>
      </c>
      <c r="I26" s="174">
        <v>169228</v>
      </c>
      <c r="J26" s="139"/>
    </row>
    <row r="27" spans="1:10" ht="38.25" x14ac:dyDescent="0.2">
      <c r="A27" s="182" t="s">
        <v>187</v>
      </c>
      <c r="B27" s="135" t="s">
        <v>285</v>
      </c>
      <c r="C27" s="135" t="s">
        <v>239</v>
      </c>
      <c r="D27" s="145" t="s">
        <v>220</v>
      </c>
      <c r="E27" s="133">
        <v>44502</v>
      </c>
      <c r="F27" s="133">
        <v>45962</v>
      </c>
      <c r="G27" s="181" t="s">
        <v>286</v>
      </c>
      <c r="H27" s="181" t="s">
        <v>287</v>
      </c>
      <c r="I27" s="174">
        <v>881395.48</v>
      </c>
      <c r="J27" s="183" t="s">
        <v>288</v>
      </c>
    </row>
    <row r="28" spans="1:10" ht="25.5" x14ac:dyDescent="0.2">
      <c r="A28" s="184" t="s">
        <v>289</v>
      </c>
      <c r="B28" s="135" t="s">
        <v>285</v>
      </c>
      <c r="C28" s="135" t="s">
        <v>239</v>
      </c>
      <c r="D28" s="145" t="s">
        <v>220</v>
      </c>
      <c r="E28" s="133">
        <v>44504</v>
      </c>
      <c r="F28" s="133">
        <v>45964</v>
      </c>
      <c r="G28" s="181" t="s">
        <v>290</v>
      </c>
      <c r="H28" s="135" t="s">
        <v>291</v>
      </c>
      <c r="I28" s="174">
        <v>85140.98</v>
      </c>
      <c r="J28" s="139"/>
    </row>
    <row r="29" spans="1:10" ht="25.5" x14ac:dyDescent="0.2">
      <c r="A29" s="185" t="s">
        <v>292</v>
      </c>
      <c r="B29" s="135" t="s">
        <v>293</v>
      </c>
      <c r="C29" s="135" t="s">
        <v>239</v>
      </c>
      <c r="D29" s="145" t="s">
        <v>220</v>
      </c>
      <c r="E29" s="133">
        <v>44508</v>
      </c>
      <c r="F29" s="133">
        <v>45968</v>
      </c>
      <c r="G29" s="181" t="s">
        <v>294</v>
      </c>
      <c r="H29" s="135" t="s">
        <v>233</v>
      </c>
      <c r="I29" s="186">
        <v>613025</v>
      </c>
      <c r="J29" s="139"/>
    </row>
    <row r="30" spans="1:10" ht="25.5" x14ac:dyDescent="0.2">
      <c r="A30" s="187" t="s">
        <v>295</v>
      </c>
      <c r="B30" s="188" t="s">
        <v>296</v>
      </c>
      <c r="C30" s="188" t="s">
        <v>239</v>
      </c>
      <c r="D30" s="155" t="s">
        <v>220</v>
      </c>
      <c r="E30" s="136">
        <v>44502</v>
      </c>
      <c r="F30" s="189">
        <v>45962</v>
      </c>
      <c r="G30" s="190" t="s">
        <v>297</v>
      </c>
      <c r="H30" s="191" t="s">
        <v>274</v>
      </c>
      <c r="I30" s="192">
        <v>442498</v>
      </c>
      <c r="J30" s="193" t="s">
        <v>288</v>
      </c>
    </row>
    <row r="31" spans="1:10" ht="23.25" customHeight="1" x14ac:dyDescent="0.2">
      <c r="A31" s="178" t="s">
        <v>298</v>
      </c>
      <c r="B31" s="135" t="s">
        <v>296</v>
      </c>
      <c r="C31" s="135" t="s">
        <v>239</v>
      </c>
      <c r="D31" s="145" t="s">
        <v>220</v>
      </c>
      <c r="E31" s="133">
        <v>44502</v>
      </c>
      <c r="F31" s="133">
        <v>45962</v>
      </c>
      <c r="G31" s="135" t="s">
        <v>299</v>
      </c>
      <c r="H31" s="135" t="s">
        <v>274</v>
      </c>
      <c r="I31" s="175">
        <v>390.41500000000002</v>
      </c>
      <c r="J31" s="139"/>
    </row>
    <row r="32" spans="1:10" ht="29.25" customHeight="1" x14ac:dyDescent="0.2">
      <c r="A32" s="315" t="s">
        <v>300</v>
      </c>
      <c r="B32" s="316" t="s">
        <v>301</v>
      </c>
      <c r="C32" s="316" t="s">
        <v>239</v>
      </c>
      <c r="D32" s="317" t="s">
        <v>220</v>
      </c>
      <c r="E32" s="318">
        <v>44510</v>
      </c>
      <c r="F32" s="318">
        <v>45605</v>
      </c>
      <c r="G32" s="319" t="s">
        <v>302</v>
      </c>
      <c r="H32" s="316" t="s">
        <v>303</v>
      </c>
      <c r="I32" s="320">
        <v>24826.1</v>
      </c>
      <c r="J32" s="321" t="s">
        <v>304</v>
      </c>
    </row>
    <row r="33" spans="1:10" ht="31.5" customHeight="1" x14ac:dyDescent="0.2">
      <c r="A33" s="143" t="s">
        <v>305</v>
      </c>
      <c r="B33" s="135" t="s">
        <v>306</v>
      </c>
      <c r="C33" s="135" t="s">
        <v>239</v>
      </c>
      <c r="D33" s="145" t="s">
        <v>220</v>
      </c>
      <c r="E33" s="135" t="s">
        <v>307</v>
      </c>
      <c r="F33" s="133">
        <v>45970</v>
      </c>
      <c r="G33" s="181" t="s">
        <v>308</v>
      </c>
      <c r="H33" s="135" t="s">
        <v>309</v>
      </c>
      <c r="I33" s="186">
        <v>28274.917000000001</v>
      </c>
      <c r="J33" s="139"/>
    </row>
    <row r="34" spans="1:10" ht="24.95" customHeight="1" x14ac:dyDescent="0.2">
      <c r="A34" s="176" t="s">
        <v>310</v>
      </c>
      <c r="B34" s="135" t="s">
        <v>311</v>
      </c>
      <c r="C34" s="135" t="s">
        <v>239</v>
      </c>
      <c r="D34" s="145" t="s">
        <v>220</v>
      </c>
      <c r="E34" s="133">
        <v>44509</v>
      </c>
      <c r="F34" s="133">
        <v>45969</v>
      </c>
      <c r="G34" s="135" t="s">
        <v>312</v>
      </c>
      <c r="H34" s="135" t="s">
        <v>269</v>
      </c>
      <c r="I34" s="194">
        <v>66246.25</v>
      </c>
      <c r="J34" s="139" t="s">
        <v>288</v>
      </c>
    </row>
    <row r="35" spans="1:10" ht="31.5" customHeight="1" x14ac:dyDescent="0.2">
      <c r="A35" s="143" t="s">
        <v>313</v>
      </c>
      <c r="B35" s="135" t="s">
        <v>311</v>
      </c>
      <c r="C35" s="135" t="s">
        <v>239</v>
      </c>
      <c r="D35" s="145" t="s">
        <v>220</v>
      </c>
      <c r="E35" s="133">
        <v>44523</v>
      </c>
      <c r="F35" s="133">
        <v>45983</v>
      </c>
      <c r="G35" s="135" t="s">
        <v>312</v>
      </c>
      <c r="H35" s="135" t="s">
        <v>269</v>
      </c>
      <c r="I35" s="194">
        <v>62000</v>
      </c>
      <c r="J35" s="135" t="s">
        <v>288</v>
      </c>
    </row>
    <row r="36" spans="1:10" ht="21" customHeight="1" x14ac:dyDescent="0.2">
      <c r="A36" s="178" t="s">
        <v>187</v>
      </c>
      <c r="B36" s="195" t="s">
        <v>311</v>
      </c>
      <c r="C36" s="135" t="s">
        <v>239</v>
      </c>
      <c r="D36" s="145" t="s">
        <v>220</v>
      </c>
      <c r="E36" s="133">
        <v>44516</v>
      </c>
      <c r="F36" s="133">
        <v>45976</v>
      </c>
      <c r="G36" s="135" t="s">
        <v>312</v>
      </c>
      <c r="H36" s="135" t="s">
        <v>269</v>
      </c>
      <c r="I36" s="196">
        <v>259.89999999999998</v>
      </c>
      <c r="J36" s="139"/>
    </row>
    <row r="37" spans="1:10" ht="25.5" x14ac:dyDescent="0.2">
      <c r="A37" s="143" t="s">
        <v>314</v>
      </c>
      <c r="B37" s="135" t="s">
        <v>315</v>
      </c>
      <c r="C37" s="135" t="s">
        <v>239</v>
      </c>
      <c r="D37" s="145" t="s">
        <v>220</v>
      </c>
      <c r="E37" s="133">
        <v>44533</v>
      </c>
      <c r="F37" s="133">
        <v>45993</v>
      </c>
      <c r="G37" s="178" t="s">
        <v>316</v>
      </c>
      <c r="H37" s="135" t="s">
        <v>59</v>
      </c>
      <c r="I37" s="197">
        <v>45273.55</v>
      </c>
      <c r="J37" s="139"/>
    </row>
    <row r="38" spans="1:10" ht="25.5" customHeight="1" x14ac:dyDescent="0.2">
      <c r="A38" s="176" t="s">
        <v>317</v>
      </c>
      <c r="B38" s="135" t="s">
        <v>315</v>
      </c>
      <c r="C38" s="135" t="s">
        <v>239</v>
      </c>
      <c r="D38" s="145" t="s">
        <v>220</v>
      </c>
      <c r="E38" s="133">
        <v>44533</v>
      </c>
      <c r="F38" s="133">
        <v>45993</v>
      </c>
      <c r="G38" s="178" t="s">
        <v>316</v>
      </c>
      <c r="H38" s="135" t="s">
        <v>59</v>
      </c>
      <c r="I38" s="197">
        <v>219107</v>
      </c>
      <c r="J38" s="139"/>
    </row>
    <row r="39" spans="1:10" s="210" customFormat="1" ht="26.25" customHeight="1" x14ac:dyDescent="0.25">
      <c r="A39" s="183" t="s">
        <v>318</v>
      </c>
      <c r="B39" s="178" t="s">
        <v>319</v>
      </c>
      <c r="C39" s="135" t="s">
        <v>239</v>
      </c>
      <c r="D39" s="145" t="s">
        <v>220</v>
      </c>
      <c r="E39" s="133">
        <v>44771</v>
      </c>
      <c r="F39" s="133">
        <v>46231</v>
      </c>
      <c r="G39" s="135" t="s">
        <v>320</v>
      </c>
      <c r="H39" s="135" t="s">
        <v>321</v>
      </c>
      <c r="I39" s="186">
        <v>186873</v>
      </c>
      <c r="J39" s="178"/>
    </row>
    <row r="40" spans="1:10" s="210" customFormat="1" ht="26.25" customHeight="1" x14ac:dyDescent="0.25">
      <c r="A40" s="178" t="s">
        <v>322</v>
      </c>
      <c r="B40" s="178" t="s">
        <v>323</v>
      </c>
      <c r="C40" s="135" t="s">
        <v>239</v>
      </c>
      <c r="D40" s="145" t="s">
        <v>220</v>
      </c>
      <c r="E40" s="133">
        <v>44810</v>
      </c>
      <c r="F40" s="133">
        <v>46270</v>
      </c>
      <c r="G40" s="135" t="s">
        <v>324</v>
      </c>
      <c r="H40" s="135" t="s">
        <v>325</v>
      </c>
      <c r="I40" s="186">
        <v>15376</v>
      </c>
      <c r="J40" s="178"/>
    </row>
    <row r="41" spans="1:10" s="210" customFormat="1" ht="26.25" customHeight="1" x14ac:dyDescent="0.25">
      <c r="A41" s="178" t="s">
        <v>266</v>
      </c>
      <c r="B41" s="178" t="s">
        <v>326</v>
      </c>
      <c r="C41" s="135" t="s">
        <v>239</v>
      </c>
      <c r="D41" s="145" t="s">
        <v>220</v>
      </c>
      <c r="E41" s="133">
        <v>44812</v>
      </c>
      <c r="F41" s="133">
        <v>46272</v>
      </c>
      <c r="G41" s="135" t="s">
        <v>327</v>
      </c>
      <c r="H41" s="135" t="s">
        <v>274</v>
      </c>
      <c r="I41" s="186">
        <v>3790</v>
      </c>
      <c r="J41" s="178"/>
    </row>
    <row r="42" spans="1:10" s="210" customFormat="1" ht="26.25" customHeight="1" x14ac:dyDescent="0.25">
      <c r="A42" s="187" t="s">
        <v>322</v>
      </c>
      <c r="B42" s="187" t="s">
        <v>326</v>
      </c>
      <c r="C42" s="188" t="s">
        <v>239</v>
      </c>
      <c r="D42" s="155" t="s">
        <v>220</v>
      </c>
      <c r="E42" s="136">
        <v>44813</v>
      </c>
      <c r="F42" s="136">
        <v>46273</v>
      </c>
      <c r="G42" s="188" t="s">
        <v>327</v>
      </c>
      <c r="H42" s="188" t="s">
        <v>274</v>
      </c>
      <c r="I42" s="192">
        <v>12222.6</v>
      </c>
      <c r="J42" s="187"/>
    </row>
    <row r="43" spans="1:10" s="210" customFormat="1" ht="26.25" customHeight="1" x14ac:dyDescent="0.25">
      <c r="A43" s="211" t="s">
        <v>328</v>
      </c>
      <c r="B43" s="187" t="s">
        <v>329</v>
      </c>
      <c r="C43" s="188" t="s">
        <v>239</v>
      </c>
      <c r="D43" s="155" t="s">
        <v>220</v>
      </c>
      <c r="E43" s="212">
        <v>44879</v>
      </c>
      <c r="F43" s="212">
        <v>46339</v>
      </c>
      <c r="G43" s="213" t="s">
        <v>330</v>
      </c>
      <c r="H43" s="213" t="s">
        <v>331</v>
      </c>
      <c r="I43" s="214">
        <v>264690.07</v>
      </c>
      <c r="J43" s="211"/>
    </row>
    <row r="44" spans="1:10" s="210" customFormat="1" ht="26.25" customHeight="1" x14ac:dyDescent="0.25">
      <c r="A44" s="211" t="s">
        <v>332</v>
      </c>
      <c r="B44" s="187" t="s">
        <v>329</v>
      </c>
      <c r="C44" s="188" t="s">
        <v>239</v>
      </c>
      <c r="D44" s="155" t="s">
        <v>220</v>
      </c>
      <c r="E44" s="212">
        <v>44881</v>
      </c>
      <c r="F44" s="212">
        <v>46341</v>
      </c>
      <c r="G44" s="213" t="s">
        <v>330</v>
      </c>
      <c r="H44" s="213" t="s">
        <v>331</v>
      </c>
      <c r="I44" s="214">
        <v>535055</v>
      </c>
      <c r="J44" s="211"/>
    </row>
    <row r="45" spans="1:10" s="210" customFormat="1" ht="26.25" customHeight="1" x14ac:dyDescent="0.25">
      <c r="A45" s="211" t="s">
        <v>270</v>
      </c>
      <c r="B45" s="187" t="s">
        <v>329</v>
      </c>
      <c r="C45" s="188" t="s">
        <v>239</v>
      </c>
      <c r="D45" s="155" t="s">
        <v>220</v>
      </c>
      <c r="E45" s="212">
        <v>44887</v>
      </c>
      <c r="F45" s="212">
        <v>46347</v>
      </c>
      <c r="G45" s="213" t="s">
        <v>330</v>
      </c>
      <c r="H45" s="213" t="s">
        <v>331</v>
      </c>
      <c r="I45" s="214">
        <v>1037136.6</v>
      </c>
      <c r="J45" s="211"/>
    </row>
    <row r="46" spans="1:10" s="210" customFormat="1" ht="26.25" customHeight="1" x14ac:dyDescent="0.25">
      <c r="A46" s="211" t="s">
        <v>322</v>
      </c>
      <c r="B46" s="187" t="s">
        <v>329</v>
      </c>
      <c r="C46" s="188" t="s">
        <v>239</v>
      </c>
      <c r="D46" s="155" t="s">
        <v>220</v>
      </c>
      <c r="E46" s="212">
        <v>44882</v>
      </c>
      <c r="F46" s="212">
        <v>46342</v>
      </c>
      <c r="G46" s="213" t="s">
        <v>330</v>
      </c>
      <c r="H46" s="213" t="s">
        <v>331</v>
      </c>
      <c r="I46" s="214">
        <v>65323.807999999997</v>
      </c>
      <c r="J46" s="211"/>
    </row>
    <row r="47" spans="1:10" s="210" customFormat="1" ht="26.25" customHeight="1" x14ac:dyDescent="0.25">
      <c r="A47" s="211" t="s">
        <v>333</v>
      </c>
      <c r="B47" s="187" t="s">
        <v>329</v>
      </c>
      <c r="C47" s="188" t="s">
        <v>239</v>
      </c>
      <c r="D47" s="155" t="s">
        <v>220</v>
      </c>
      <c r="E47" s="212">
        <v>44887</v>
      </c>
      <c r="F47" s="212">
        <v>46347</v>
      </c>
      <c r="G47" s="213" t="s">
        <v>330</v>
      </c>
      <c r="H47" s="213" t="s">
        <v>331</v>
      </c>
      <c r="I47" s="214">
        <v>418303.4</v>
      </c>
      <c r="J47" s="211"/>
    </row>
    <row r="48" spans="1:10" s="210" customFormat="1" ht="26.25" customHeight="1" x14ac:dyDescent="0.25">
      <c r="A48" s="200" t="s">
        <v>334</v>
      </c>
      <c r="B48" s="201" t="s">
        <v>335</v>
      </c>
      <c r="C48" s="202" t="s">
        <v>239</v>
      </c>
      <c r="D48" s="203" t="s">
        <v>220</v>
      </c>
      <c r="E48" s="138">
        <v>44882</v>
      </c>
      <c r="F48" s="138">
        <v>46342</v>
      </c>
      <c r="G48" s="202" t="s">
        <v>336</v>
      </c>
      <c r="H48" s="202" t="s">
        <v>215</v>
      </c>
      <c r="I48" s="204">
        <v>555084.25</v>
      </c>
      <c r="J48" s="201"/>
    </row>
    <row r="49" spans="1:10" s="210" customFormat="1" ht="26.25" customHeight="1" x14ac:dyDescent="0.25">
      <c r="A49" s="183" t="s">
        <v>337</v>
      </c>
      <c r="B49" s="135" t="s">
        <v>338</v>
      </c>
      <c r="C49" s="135" t="s">
        <v>239</v>
      </c>
      <c r="D49" s="145" t="s">
        <v>220</v>
      </c>
      <c r="E49" s="133">
        <v>44602</v>
      </c>
      <c r="F49" s="133">
        <v>46062</v>
      </c>
      <c r="G49" s="135" t="s">
        <v>339</v>
      </c>
      <c r="H49" s="135" t="s">
        <v>79</v>
      </c>
      <c r="I49" s="204">
        <v>30204.9</v>
      </c>
      <c r="J49" s="178"/>
    </row>
    <row r="50" spans="1:10" s="210" customFormat="1" ht="26.25" customHeight="1" x14ac:dyDescent="0.25">
      <c r="A50" s="183" t="s">
        <v>314</v>
      </c>
      <c r="B50" s="135" t="s">
        <v>340</v>
      </c>
      <c r="C50" s="135" t="s">
        <v>239</v>
      </c>
      <c r="D50" s="145" t="s">
        <v>220</v>
      </c>
      <c r="E50" s="133">
        <v>44621</v>
      </c>
      <c r="F50" s="133">
        <v>46081</v>
      </c>
      <c r="G50" s="135" t="s">
        <v>341</v>
      </c>
      <c r="H50" s="135" t="s">
        <v>274</v>
      </c>
      <c r="I50" s="204">
        <v>146148.54999999999</v>
      </c>
      <c r="J50" s="178"/>
    </row>
    <row r="51" spans="1:10" s="210" customFormat="1" ht="26.25" customHeight="1" x14ac:dyDescent="0.25">
      <c r="A51" s="205" t="s">
        <v>300</v>
      </c>
      <c r="B51" s="135" t="s">
        <v>342</v>
      </c>
      <c r="C51" s="135" t="s">
        <v>239</v>
      </c>
      <c r="D51" s="145" t="s">
        <v>220</v>
      </c>
      <c r="E51" s="133">
        <v>44631</v>
      </c>
      <c r="F51" s="133">
        <v>46091</v>
      </c>
      <c r="G51" s="135" t="s">
        <v>343</v>
      </c>
      <c r="H51" s="135" t="s">
        <v>59</v>
      </c>
      <c r="I51" s="179">
        <v>85.869</v>
      </c>
      <c r="J51" s="178"/>
    </row>
    <row r="52" spans="1:10" s="210" customFormat="1" ht="26.25" customHeight="1" x14ac:dyDescent="0.25">
      <c r="A52" s="178" t="s">
        <v>344</v>
      </c>
      <c r="B52" s="293" t="s">
        <v>345</v>
      </c>
      <c r="C52" s="293" t="s">
        <v>239</v>
      </c>
      <c r="D52" s="300" t="s">
        <v>220</v>
      </c>
      <c r="E52" s="133">
        <v>44643</v>
      </c>
      <c r="F52" s="215">
        <v>46103</v>
      </c>
      <c r="G52" s="135" t="s">
        <v>346</v>
      </c>
      <c r="H52" s="303" t="s">
        <v>347</v>
      </c>
      <c r="I52" s="204">
        <v>1900</v>
      </c>
      <c r="J52" s="178"/>
    </row>
    <row r="53" spans="1:10" s="210" customFormat="1" ht="26.25" customHeight="1" x14ac:dyDescent="0.25">
      <c r="A53" s="178" t="s">
        <v>348</v>
      </c>
      <c r="B53" s="299"/>
      <c r="C53" s="299"/>
      <c r="D53" s="301"/>
      <c r="E53" s="133">
        <v>44642</v>
      </c>
      <c r="F53" s="133">
        <v>46102</v>
      </c>
      <c r="G53" s="181" t="s">
        <v>349</v>
      </c>
      <c r="H53" s="304"/>
      <c r="I53" s="179">
        <v>20.04</v>
      </c>
      <c r="J53" s="178"/>
    </row>
    <row r="54" spans="1:10" s="210" customFormat="1" ht="26.25" customHeight="1" x14ac:dyDescent="0.25">
      <c r="A54" s="178" t="s">
        <v>350</v>
      </c>
      <c r="B54" s="294"/>
      <c r="C54" s="294"/>
      <c r="D54" s="302"/>
      <c r="E54" s="133">
        <v>44642</v>
      </c>
      <c r="F54" s="133">
        <v>46102</v>
      </c>
      <c r="G54" s="181" t="s">
        <v>351</v>
      </c>
      <c r="H54" s="305"/>
      <c r="I54" s="204">
        <v>2502</v>
      </c>
      <c r="J54" s="178"/>
    </row>
    <row r="55" spans="1:10" ht="38.25" x14ac:dyDescent="0.2">
      <c r="A55" s="143" t="s">
        <v>352</v>
      </c>
      <c r="B55" s="135" t="s">
        <v>353</v>
      </c>
      <c r="C55" s="135" t="s">
        <v>239</v>
      </c>
      <c r="D55" s="145" t="s">
        <v>220</v>
      </c>
      <c r="E55" s="133">
        <v>44650</v>
      </c>
      <c r="F55" s="133">
        <v>46110</v>
      </c>
      <c r="G55" s="216" t="s">
        <v>354</v>
      </c>
      <c r="H55" s="135" t="s">
        <v>355</v>
      </c>
      <c r="I55" s="204">
        <v>74363.808000000005</v>
      </c>
      <c r="J55" s="139"/>
    </row>
    <row r="56" spans="1:10" ht="25.5" x14ac:dyDescent="0.2">
      <c r="A56" s="143" t="s">
        <v>356</v>
      </c>
      <c r="B56" s="178" t="s">
        <v>357</v>
      </c>
      <c r="C56" s="135" t="s">
        <v>239</v>
      </c>
      <c r="D56" s="145" t="s">
        <v>220</v>
      </c>
      <c r="E56" s="133">
        <v>44658</v>
      </c>
      <c r="F56" s="133">
        <v>46118</v>
      </c>
      <c r="G56" s="135" t="s">
        <v>358</v>
      </c>
      <c r="H56" s="135" t="s">
        <v>233</v>
      </c>
      <c r="I56" s="179">
        <v>1158.25</v>
      </c>
      <c r="J56" s="139"/>
    </row>
    <row r="57" spans="1:10" ht="25.5" x14ac:dyDescent="0.2">
      <c r="A57" s="183" t="s">
        <v>359</v>
      </c>
      <c r="B57" s="178" t="s">
        <v>360</v>
      </c>
      <c r="C57" s="135" t="s">
        <v>239</v>
      </c>
      <c r="D57" s="145" t="s">
        <v>220</v>
      </c>
      <c r="E57" s="133">
        <v>44690</v>
      </c>
      <c r="F57" s="133">
        <v>46150</v>
      </c>
      <c r="G57" s="225" t="s">
        <v>361</v>
      </c>
      <c r="H57" s="135" t="s">
        <v>233</v>
      </c>
      <c r="I57" s="204">
        <v>416970</v>
      </c>
      <c r="J57" s="139"/>
    </row>
    <row r="58" spans="1:10" ht="25.5" x14ac:dyDescent="0.2">
      <c r="A58" s="93" t="s">
        <v>362</v>
      </c>
      <c r="B58" s="178" t="s">
        <v>363</v>
      </c>
      <c r="C58" s="135" t="s">
        <v>239</v>
      </c>
      <c r="D58" s="145" t="s">
        <v>220</v>
      </c>
      <c r="E58" s="133">
        <v>44726</v>
      </c>
      <c r="F58" s="133">
        <v>46186</v>
      </c>
      <c r="G58" s="225" t="s">
        <v>364</v>
      </c>
      <c r="H58" s="135" t="s">
        <v>233</v>
      </c>
      <c r="I58" s="204">
        <v>669999.99600000004</v>
      </c>
      <c r="J58" s="139"/>
    </row>
    <row r="59" spans="1:10" ht="20.25" customHeight="1" x14ac:dyDescent="0.2">
      <c r="A59" s="139" t="s">
        <v>365</v>
      </c>
      <c r="B59" s="293" t="s">
        <v>366</v>
      </c>
      <c r="C59" s="303" t="s">
        <v>239</v>
      </c>
      <c r="D59" s="306"/>
      <c r="E59" s="133">
        <v>44750</v>
      </c>
      <c r="F59" s="133">
        <v>46210</v>
      </c>
      <c r="G59" s="139" t="s">
        <v>367</v>
      </c>
      <c r="H59" s="198" t="s">
        <v>368</v>
      </c>
      <c r="I59" s="217"/>
      <c r="J59" s="139"/>
    </row>
    <row r="60" spans="1:10" ht="25.5" x14ac:dyDescent="0.2">
      <c r="A60" s="143" t="s">
        <v>369</v>
      </c>
      <c r="B60" s="299"/>
      <c r="C60" s="304"/>
      <c r="D60" s="307"/>
      <c r="E60" s="133">
        <v>44750</v>
      </c>
      <c r="F60" s="133">
        <v>46210</v>
      </c>
      <c r="G60" s="139" t="s">
        <v>370</v>
      </c>
      <c r="H60" s="198" t="s">
        <v>368</v>
      </c>
      <c r="I60" s="139"/>
      <c r="J60" s="139"/>
    </row>
    <row r="61" spans="1:10" ht="30.75" customHeight="1" x14ac:dyDescent="0.2">
      <c r="A61" s="143" t="s">
        <v>187</v>
      </c>
      <c r="B61" s="294"/>
      <c r="C61" s="305"/>
      <c r="D61" s="308"/>
      <c r="E61" s="133">
        <v>44755</v>
      </c>
      <c r="F61" s="133">
        <v>46215</v>
      </c>
      <c r="G61" s="139" t="s">
        <v>371</v>
      </c>
      <c r="H61" s="198" t="s">
        <v>368</v>
      </c>
      <c r="I61" s="139"/>
      <c r="J61" s="139"/>
    </row>
    <row r="62" spans="1:10" ht="25.5" x14ac:dyDescent="0.2">
      <c r="A62" s="178" t="s">
        <v>322</v>
      </c>
      <c r="B62" s="178" t="s">
        <v>372</v>
      </c>
      <c r="C62" s="135" t="s">
        <v>239</v>
      </c>
      <c r="D62" s="145" t="s">
        <v>220</v>
      </c>
      <c r="E62" s="133">
        <v>44757</v>
      </c>
      <c r="F62" s="133">
        <v>46217</v>
      </c>
      <c r="G62" s="143" t="s">
        <v>373</v>
      </c>
      <c r="H62" s="135" t="s">
        <v>374</v>
      </c>
      <c r="I62" s="204">
        <v>130864.102</v>
      </c>
      <c r="J62" s="139"/>
    </row>
    <row r="63" spans="1:10" ht="25.5" x14ac:dyDescent="0.2">
      <c r="A63" s="143" t="s">
        <v>375</v>
      </c>
      <c r="B63" s="178" t="s">
        <v>376</v>
      </c>
      <c r="C63" s="135" t="s">
        <v>239</v>
      </c>
      <c r="D63" s="145" t="s">
        <v>220</v>
      </c>
      <c r="E63" s="133">
        <v>44769</v>
      </c>
      <c r="F63" s="133">
        <v>46229</v>
      </c>
      <c r="G63" s="143" t="s">
        <v>377</v>
      </c>
      <c r="H63" s="135" t="s">
        <v>79</v>
      </c>
      <c r="I63" s="204">
        <v>78868.350000000006</v>
      </c>
      <c r="J63" s="139"/>
    </row>
    <row r="64" spans="1:10" ht="22.5" customHeight="1" x14ac:dyDescent="0.2">
      <c r="A64" s="178" t="s">
        <v>378</v>
      </c>
      <c r="B64" s="178" t="s">
        <v>379</v>
      </c>
      <c r="C64" s="135" t="s">
        <v>239</v>
      </c>
      <c r="D64" s="145" t="s">
        <v>220</v>
      </c>
      <c r="E64" s="133">
        <v>44776</v>
      </c>
      <c r="F64" s="133">
        <v>46236</v>
      </c>
      <c r="G64" s="178" t="s">
        <v>380</v>
      </c>
      <c r="H64" s="135" t="s">
        <v>269</v>
      </c>
      <c r="I64" s="179">
        <v>2000</v>
      </c>
      <c r="J64" s="139"/>
    </row>
    <row r="65" spans="1:10" ht="25.5" x14ac:dyDescent="0.2">
      <c r="A65" s="183" t="s">
        <v>381</v>
      </c>
      <c r="B65" s="178" t="s">
        <v>382</v>
      </c>
      <c r="C65" s="135" t="s">
        <v>239</v>
      </c>
      <c r="D65" s="145" t="s">
        <v>220</v>
      </c>
      <c r="E65" s="133">
        <v>44792</v>
      </c>
      <c r="F65" s="133">
        <v>46252</v>
      </c>
      <c r="G65" s="135" t="s">
        <v>383</v>
      </c>
      <c r="H65" s="135" t="s">
        <v>59</v>
      </c>
      <c r="I65" s="204">
        <v>81644.759999999995</v>
      </c>
      <c r="J65" s="139"/>
    </row>
    <row r="66" spans="1:10" ht="25.5" x14ac:dyDescent="0.2">
      <c r="A66" s="178" t="s">
        <v>322</v>
      </c>
      <c r="B66" s="178" t="s">
        <v>384</v>
      </c>
      <c r="C66" s="135" t="s">
        <v>239</v>
      </c>
      <c r="D66" s="145" t="s">
        <v>220</v>
      </c>
      <c r="E66" s="133">
        <v>44813</v>
      </c>
      <c r="F66" s="133">
        <v>46273</v>
      </c>
      <c r="G66" s="181" t="s">
        <v>385</v>
      </c>
      <c r="H66" s="135" t="s">
        <v>309</v>
      </c>
      <c r="I66" s="204">
        <v>272907.995</v>
      </c>
      <c r="J66" s="139"/>
    </row>
    <row r="67" spans="1:10" ht="32.25" customHeight="1" x14ac:dyDescent="0.2">
      <c r="A67" s="178" t="s">
        <v>266</v>
      </c>
      <c r="B67" s="178" t="s">
        <v>386</v>
      </c>
      <c r="C67" s="135" t="s">
        <v>239</v>
      </c>
      <c r="D67" s="145" t="s">
        <v>220</v>
      </c>
      <c r="E67" s="133">
        <v>46281</v>
      </c>
      <c r="F67" s="133">
        <v>46280</v>
      </c>
      <c r="G67" s="135" t="s">
        <v>387</v>
      </c>
      <c r="H67" s="135" t="s">
        <v>264</v>
      </c>
      <c r="I67" s="197">
        <v>3220.5</v>
      </c>
      <c r="J67" s="139"/>
    </row>
    <row r="68" spans="1:10" ht="26.25" customHeight="1" x14ac:dyDescent="0.2">
      <c r="A68" s="178" t="s">
        <v>388</v>
      </c>
      <c r="B68" s="178" t="s">
        <v>389</v>
      </c>
      <c r="C68" s="135" t="s">
        <v>239</v>
      </c>
      <c r="D68" s="145" t="s">
        <v>220</v>
      </c>
      <c r="E68" s="133">
        <v>44852</v>
      </c>
      <c r="F68" s="133">
        <v>46312</v>
      </c>
      <c r="G68" s="181" t="s">
        <v>390</v>
      </c>
      <c r="H68" s="135" t="s">
        <v>391</v>
      </c>
      <c r="I68" s="179">
        <v>33.5</v>
      </c>
      <c r="J68" s="139"/>
    </row>
    <row r="69" spans="1:10" ht="38.25" x14ac:dyDescent="0.2">
      <c r="A69" s="173" t="s">
        <v>392</v>
      </c>
      <c r="B69" s="293" t="s">
        <v>393</v>
      </c>
      <c r="C69" s="135" t="s">
        <v>239</v>
      </c>
      <c r="D69" s="145" t="s">
        <v>220</v>
      </c>
      <c r="E69" s="133">
        <v>44851</v>
      </c>
      <c r="F69" s="133">
        <v>46311</v>
      </c>
      <c r="G69" s="181" t="s">
        <v>394</v>
      </c>
      <c r="H69" s="135" t="s">
        <v>119</v>
      </c>
      <c r="I69" s="197">
        <v>5847.75</v>
      </c>
      <c r="J69" s="139"/>
    </row>
    <row r="70" spans="1:10" ht="27.75" customHeight="1" x14ac:dyDescent="0.2">
      <c r="A70" s="173" t="s">
        <v>260</v>
      </c>
      <c r="B70" s="294"/>
      <c r="C70" s="135" t="s">
        <v>239</v>
      </c>
      <c r="D70" s="145" t="s">
        <v>220</v>
      </c>
      <c r="E70" s="133">
        <v>44852</v>
      </c>
      <c r="F70" s="133">
        <v>46312</v>
      </c>
      <c r="G70" s="181" t="s">
        <v>395</v>
      </c>
      <c r="H70" s="135" t="s">
        <v>119</v>
      </c>
      <c r="I70" s="197">
        <v>198564.9</v>
      </c>
      <c r="J70" s="139"/>
    </row>
    <row r="71" spans="1:10" ht="25.5" x14ac:dyDescent="0.2">
      <c r="A71" s="143" t="s">
        <v>187</v>
      </c>
      <c r="B71" s="293" t="s">
        <v>396</v>
      </c>
      <c r="C71" s="135" t="s">
        <v>239</v>
      </c>
      <c r="D71" s="145" t="s">
        <v>220</v>
      </c>
      <c r="E71" s="133">
        <v>44860</v>
      </c>
      <c r="F71" s="133">
        <v>46320</v>
      </c>
      <c r="G71" s="225" t="s">
        <v>397</v>
      </c>
      <c r="H71" s="135" t="s">
        <v>269</v>
      </c>
      <c r="I71" s="197">
        <v>63355.71</v>
      </c>
      <c r="J71" s="139"/>
    </row>
    <row r="72" spans="1:10" ht="25.5" x14ac:dyDescent="0.2">
      <c r="A72" s="143" t="s">
        <v>398</v>
      </c>
      <c r="B72" s="294"/>
      <c r="C72" s="135" t="s">
        <v>239</v>
      </c>
      <c r="D72" s="145" t="s">
        <v>220</v>
      </c>
      <c r="E72" s="133">
        <v>44866</v>
      </c>
      <c r="F72" s="133">
        <v>46356</v>
      </c>
      <c r="G72" s="225" t="s">
        <v>397</v>
      </c>
      <c r="H72" s="135" t="s">
        <v>269</v>
      </c>
      <c r="I72" s="179">
        <v>253.97900000000001</v>
      </c>
      <c r="J72" s="139"/>
    </row>
    <row r="73" spans="1:10" ht="38.25" x14ac:dyDescent="0.2">
      <c r="A73" s="176" t="s">
        <v>130</v>
      </c>
      <c r="B73" s="293" t="s">
        <v>399</v>
      </c>
      <c r="C73" s="135" t="s">
        <v>239</v>
      </c>
      <c r="D73" s="145" t="s">
        <v>220</v>
      </c>
      <c r="E73" s="133">
        <v>44869</v>
      </c>
      <c r="F73" s="133">
        <v>46329</v>
      </c>
      <c r="G73" s="143" t="s">
        <v>400</v>
      </c>
      <c r="H73" s="135" t="s">
        <v>303</v>
      </c>
      <c r="I73" s="197">
        <v>1646987.0349999999</v>
      </c>
      <c r="J73" s="139"/>
    </row>
    <row r="74" spans="1:10" ht="38.25" x14ac:dyDescent="0.2">
      <c r="A74" s="143" t="s">
        <v>401</v>
      </c>
      <c r="B74" s="294"/>
      <c r="C74" s="135" t="s">
        <v>239</v>
      </c>
      <c r="D74" s="145" t="s">
        <v>220</v>
      </c>
      <c r="E74" s="133">
        <v>44872</v>
      </c>
      <c r="F74" s="133">
        <v>46332</v>
      </c>
      <c r="G74" s="143" t="s">
        <v>400</v>
      </c>
      <c r="H74" s="135" t="s">
        <v>303</v>
      </c>
      <c r="I74" s="197">
        <v>82601.87</v>
      </c>
      <c r="J74" s="139"/>
    </row>
    <row r="75" spans="1:10" x14ac:dyDescent="0.2">
      <c r="A75" s="139"/>
      <c r="B75" s="139"/>
      <c r="C75" s="139"/>
      <c r="D75" s="139"/>
      <c r="E75" s="139"/>
      <c r="F75" s="139"/>
      <c r="G75" s="139"/>
      <c r="H75" s="139"/>
      <c r="I75" s="139"/>
      <c r="J75" s="139"/>
    </row>
    <row r="76" spans="1:10" x14ac:dyDescent="0.2">
      <c r="A76" s="207"/>
      <c r="B76" s="207"/>
      <c r="C76" s="207"/>
      <c r="D76" s="207"/>
      <c r="E76" s="207"/>
      <c r="F76" s="207"/>
      <c r="G76" s="207"/>
      <c r="H76" s="207"/>
      <c r="I76" s="207"/>
      <c r="J76" s="207"/>
    </row>
  </sheetData>
  <mergeCells count="10">
    <mergeCell ref="B71:B72"/>
    <mergeCell ref="B73:B74"/>
    <mergeCell ref="B59:B61"/>
    <mergeCell ref="C59:D61"/>
    <mergeCell ref="B69:B70"/>
    <mergeCell ref="A1:J1"/>
    <mergeCell ref="B52:B54"/>
    <mergeCell ref="C52:C54"/>
    <mergeCell ref="D52:D54"/>
    <mergeCell ref="H52:H54"/>
  </mergeCells>
  <phoneticPr fontId="17" type="noConversion"/>
  <hyperlinks>
    <hyperlink ref="B12" r:id="rId1" display="https://www.sicop.go.cr/moduloPcont/pcont/ctract/es/CE_CEJ_ESQ002.jsp" xr:uid="{5CD58F90-0156-42BA-BEC2-66CB8748B5EB}"/>
    <hyperlink ref="B13" r:id="rId2" display="https://www.sicop.go.cr/moduloPcont/pcont/ctract/es/CE_CEJ_ESQ002.jsp" xr:uid="{AC2061CB-D57D-436A-8BBA-6CBE2668FE9A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74CE-B5AA-4042-9438-5F4A8CF8FB9F}">
  <dimension ref="A1:J25"/>
  <sheetViews>
    <sheetView showGridLines="0" zoomScale="80" zoomScaleNormal="80" workbookViewId="0">
      <pane ySplit="2" topLeftCell="A3" activePane="bottomLeft" state="frozen"/>
      <selection activeCell="A3" sqref="A3"/>
      <selection pane="bottomLeft" activeCell="A3" sqref="A3:A14"/>
    </sheetView>
  </sheetViews>
  <sheetFormatPr baseColWidth="10" defaultColWidth="11.42578125" defaultRowHeight="14.25" x14ac:dyDescent="0.2"/>
  <cols>
    <col min="1" max="1" width="33" style="96" customWidth="1"/>
    <col min="2" max="2" width="35.85546875" style="1" customWidth="1"/>
    <col min="3" max="3" width="19.42578125" style="1" customWidth="1"/>
    <col min="4" max="5" width="18.42578125" style="15" customWidth="1"/>
    <col min="6" max="6" width="17" style="1" customWidth="1"/>
    <col min="7" max="7" width="40.5703125" style="1" customWidth="1"/>
    <col min="8" max="8" width="14.5703125" style="1" customWidth="1"/>
    <col min="9" max="9" width="19.28515625" style="1" customWidth="1"/>
    <col min="10" max="10" width="36.140625" style="1" customWidth="1"/>
    <col min="11" max="16384" width="11.42578125" style="1"/>
  </cols>
  <sheetData>
    <row r="1" spans="1:10" ht="33" customHeight="1" x14ac:dyDescent="0.2">
      <c r="A1" s="290" t="s">
        <v>402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77.25" customHeight="1" x14ac:dyDescent="0.2">
      <c r="A2" s="18" t="s">
        <v>9</v>
      </c>
      <c r="B2" s="19" t="s">
        <v>2</v>
      </c>
      <c r="C2" s="20" t="s">
        <v>10</v>
      </c>
      <c r="D2" s="17" t="s">
        <v>11</v>
      </c>
      <c r="E2" s="52" t="s">
        <v>12</v>
      </c>
      <c r="F2" s="20" t="s">
        <v>3</v>
      </c>
      <c r="G2" s="20" t="s">
        <v>403</v>
      </c>
      <c r="H2" s="22" t="s">
        <v>14</v>
      </c>
      <c r="I2" s="22" t="s">
        <v>15</v>
      </c>
      <c r="J2" s="30" t="s">
        <v>23</v>
      </c>
    </row>
    <row r="3" spans="1:10" ht="25.5" x14ac:dyDescent="0.2">
      <c r="A3" s="229" t="s">
        <v>404</v>
      </c>
      <c r="B3" s="135" t="s">
        <v>405</v>
      </c>
      <c r="C3" s="126" t="s">
        <v>147</v>
      </c>
      <c r="D3" s="126" t="s">
        <v>406</v>
      </c>
      <c r="E3" s="127">
        <v>43801</v>
      </c>
      <c r="F3" s="140">
        <v>45261</v>
      </c>
      <c r="G3" s="140" t="s">
        <v>407</v>
      </c>
      <c r="H3" s="141" t="s">
        <v>222</v>
      </c>
      <c r="I3" s="220">
        <v>24778.75</v>
      </c>
      <c r="J3" s="251"/>
    </row>
    <row r="4" spans="1:10" s="86" customFormat="1" ht="25.5" x14ac:dyDescent="0.25">
      <c r="A4" s="173" t="s">
        <v>408</v>
      </c>
      <c r="B4" s="135" t="s">
        <v>409</v>
      </c>
      <c r="C4" s="135" t="s">
        <v>147</v>
      </c>
      <c r="D4" s="135" t="s">
        <v>406</v>
      </c>
      <c r="E4" s="133">
        <v>44377</v>
      </c>
      <c r="F4" s="133">
        <v>45806</v>
      </c>
      <c r="G4" s="181" t="s">
        <v>410</v>
      </c>
      <c r="H4" s="135" t="s">
        <v>264</v>
      </c>
      <c r="I4" s="142">
        <v>24550.38</v>
      </c>
      <c r="J4" s="135"/>
    </row>
    <row r="5" spans="1:10" ht="53.25" customHeight="1" x14ac:dyDescent="0.2">
      <c r="A5" s="252" t="s">
        <v>55</v>
      </c>
      <c r="B5" s="135" t="s">
        <v>411</v>
      </c>
      <c r="C5" s="135" t="s">
        <v>147</v>
      </c>
      <c r="D5" s="135" t="s">
        <v>406</v>
      </c>
      <c r="E5" s="135" t="s">
        <v>412</v>
      </c>
      <c r="F5" s="133">
        <v>46004</v>
      </c>
      <c r="G5" s="181" t="s">
        <v>413</v>
      </c>
      <c r="H5" s="135" t="s">
        <v>414</v>
      </c>
      <c r="I5" s="179">
        <v>4714.92</v>
      </c>
      <c r="J5" s="139"/>
    </row>
    <row r="6" spans="1:10" ht="53.25" customHeight="1" x14ac:dyDescent="0.2">
      <c r="A6" s="252" t="s">
        <v>415</v>
      </c>
      <c r="B6" s="135" t="s">
        <v>416</v>
      </c>
      <c r="C6" s="135" t="s">
        <v>147</v>
      </c>
      <c r="D6" s="135" t="s">
        <v>406</v>
      </c>
      <c r="E6" s="133">
        <v>44718</v>
      </c>
      <c r="F6" s="133">
        <v>46178</v>
      </c>
      <c r="G6" s="181" t="s">
        <v>417</v>
      </c>
      <c r="H6" s="135" t="s">
        <v>215</v>
      </c>
      <c r="I6" s="248">
        <v>56500</v>
      </c>
      <c r="J6" s="139"/>
    </row>
    <row r="7" spans="1:10" ht="54" customHeight="1" x14ac:dyDescent="0.2">
      <c r="A7" s="252" t="s">
        <v>130</v>
      </c>
      <c r="B7" s="135" t="s">
        <v>399</v>
      </c>
      <c r="C7" s="135" t="s">
        <v>147</v>
      </c>
      <c r="D7" s="135" t="s">
        <v>406</v>
      </c>
      <c r="E7" s="133">
        <v>44869</v>
      </c>
      <c r="F7" s="133">
        <v>46329</v>
      </c>
      <c r="G7" s="181" t="s">
        <v>418</v>
      </c>
      <c r="H7" s="135" t="s">
        <v>303</v>
      </c>
      <c r="I7" s="248">
        <v>1457510.65</v>
      </c>
      <c r="J7" s="139"/>
    </row>
    <row r="8" spans="1:10" s="85" customFormat="1" ht="38.25" x14ac:dyDescent="0.2">
      <c r="A8" s="173" t="s">
        <v>419</v>
      </c>
      <c r="B8" s="181" t="s">
        <v>420</v>
      </c>
      <c r="C8" s="135" t="s">
        <v>147</v>
      </c>
      <c r="D8" s="181" t="s">
        <v>406</v>
      </c>
      <c r="E8" s="218">
        <v>44859</v>
      </c>
      <c r="F8" s="218">
        <v>46319</v>
      </c>
      <c r="G8" s="181" t="s">
        <v>421</v>
      </c>
      <c r="H8" s="181" t="s">
        <v>251</v>
      </c>
      <c r="I8" s="248">
        <v>14950</v>
      </c>
      <c r="J8" s="181"/>
    </row>
    <row r="9" spans="1:10" s="85" customFormat="1" ht="51" x14ac:dyDescent="0.2">
      <c r="A9" s="173" t="s">
        <v>130</v>
      </c>
      <c r="B9" s="181" t="s">
        <v>422</v>
      </c>
      <c r="C9" s="135" t="s">
        <v>147</v>
      </c>
      <c r="D9" s="181" t="s">
        <v>406</v>
      </c>
      <c r="E9" s="218">
        <v>44872</v>
      </c>
      <c r="F9" s="218">
        <v>46332</v>
      </c>
      <c r="G9" s="181" t="s">
        <v>423</v>
      </c>
      <c r="H9" s="181" t="s">
        <v>303</v>
      </c>
      <c r="I9" s="248">
        <v>132000</v>
      </c>
      <c r="J9" s="181"/>
    </row>
    <row r="10" spans="1:10" s="85" customFormat="1" ht="51" x14ac:dyDescent="0.2">
      <c r="A10" s="173" t="s">
        <v>419</v>
      </c>
      <c r="B10" s="181" t="s">
        <v>424</v>
      </c>
      <c r="C10" s="135" t="s">
        <v>147</v>
      </c>
      <c r="D10" s="181" t="s">
        <v>406</v>
      </c>
      <c r="E10" s="218">
        <v>44867</v>
      </c>
      <c r="F10" s="218">
        <v>46327</v>
      </c>
      <c r="G10" s="181" t="s">
        <v>425</v>
      </c>
      <c r="H10" s="181" t="s">
        <v>59</v>
      </c>
      <c r="I10" s="248">
        <v>10875</v>
      </c>
      <c r="J10" s="181"/>
    </row>
    <row r="11" spans="1:10" ht="38.25" x14ac:dyDescent="0.2">
      <c r="A11" s="173" t="s">
        <v>419</v>
      </c>
      <c r="B11" s="135" t="s">
        <v>426</v>
      </c>
      <c r="C11" s="135" t="s">
        <v>147</v>
      </c>
      <c r="D11" s="135" t="s">
        <v>406</v>
      </c>
      <c r="E11" s="133">
        <v>44873</v>
      </c>
      <c r="F11" s="133">
        <v>46333</v>
      </c>
      <c r="G11" s="181" t="s">
        <v>427</v>
      </c>
      <c r="H11" s="135" t="s">
        <v>251</v>
      </c>
      <c r="I11" s="248">
        <v>22769.5</v>
      </c>
      <c r="J11" s="139"/>
    </row>
    <row r="12" spans="1:10" ht="63.75" x14ac:dyDescent="0.2">
      <c r="A12" s="275" t="s">
        <v>334</v>
      </c>
      <c r="B12" s="188" t="s">
        <v>335</v>
      </c>
      <c r="C12" s="188" t="s">
        <v>147</v>
      </c>
      <c r="D12" s="188" t="s">
        <v>406</v>
      </c>
      <c r="E12" s="136">
        <v>44882</v>
      </c>
      <c r="F12" s="136">
        <v>46342</v>
      </c>
      <c r="G12" s="249" t="s">
        <v>428</v>
      </c>
      <c r="H12" s="188" t="s">
        <v>215</v>
      </c>
      <c r="I12" s="267">
        <v>555084.25</v>
      </c>
      <c r="J12" s="276"/>
    </row>
    <row r="13" spans="1:10" ht="24.75" customHeight="1" x14ac:dyDescent="0.2">
      <c r="A13" s="274" t="s">
        <v>65</v>
      </c>
      <c r="B13" s="310" t="s">
        <v>429</v>
      </c>
      <c r="C13" s="249" t="s">
        <v>430</v>
      </c>
      <c r="D13" s="188" t="s">
        <v>406</v>
      </c>
      <c r="E13" s="278">
        <v>44890</v>
      </c>
      <c r="F13" s="278">
        <v>45620</v>
      </c>
      <c r="G13" s="312" t="s">
        <v>431</v>
      </c>
      <c r="H13" s="277" t="s">
        <v>432</v>
      </c>
      <c r="I13" s="284">
        <v>12972.4</v>
      </c>
      <c r="J13" s="269"/>
    </row>
    <row r="14" spans="1:10" ht="25.5" x14ac:dyDescent="0.2">
      <c r="A14" s="274" t="s">
        <v>433</v>
      </c>
      <c r="B14" s="311"/>
      <c r="C14" s="213" t="s">
        <v>430</v>
      </c>
      <c r="D14" s="280" t="s">
        <v>406</v>
      </c>
      <c r="E14" s="279">
        <v>44894</v>
      </c>
      <c r="F14" s="278">
        <v>45624</v>
      </c>
      <c r="G14" s="313"/>
      <c r="H14" s="282" t="s">
        <v>434</v>
      </c>
      <c r="I14" s="281">
        <v>3241857</v>
      </c>
      <c r="J14" s="283"/>
    </row>
    <row r="15" spans="1:10" x14ac:dyDescent="0.2">
      <c r="A15" s="273"/>
      <c r="B15" s="272"/>
      <c r="C15" s="272"/>
      <c r="D15" s="272"/>
      <c r="E15" s="272"/>
      <c r="F15" s="272"/>
      <c r="G15" s="272"/>
      <c r="H15" s="272"/>
      <c r="I15" s="272"/>
      <c r="J15" s="272"/>
    </row>
    <row r="16" spans="1:10" x14ac:dyDescent="0.2">
      <c r="A16" s="273"/>
      <c r="B16" s="272"/>
      <c r="C16" s="272"/>
      <c r="D16" s="272"/>
      <c r="E16" s="272"/>
      <c r="F16" s="272"/>
      <c r="G16" s="272"/>
      <c r="H16" s="272"/>
      <c r="I16" s="272"/>
      <c r="J16" s="272"/>
    </row>
    <row r="17" spans="1:10" x14ac:dyDescent="0.2">
      <c r="A17" s="273"/>
      <c r="B17" s="272"/>
      <c r="C17" s="272"/>
      <c r="D17" s="272"/>
      <c r="E17" s="272"/>
      <c r="F17" s="272"/>
      <c r="G17" s="272"/>
      <c r="H17" s="272"/>
      <c r="I17" s="272"/>
      <c r="J17" s="272"/>
    </row>
    <row r="18" spans="1:10" x14ac:dyDescent="0.2">
      <c r="A18" s="273"/>
      <c r="B18" s="272"/>
      <c r="C18" s="272"/>
      <c r="D18" s="272"/>
      <c r="E18" s="272"/>
      <c r="F18" s="272"/>
      <c r="G18" s="272"/>
      <c r="H18" s="272"/>
      <c r="I18" s="272"/>
      <c r="J18" s="272"/>
    </row>
    <row r="19" spans="1:10" x14ac:dyDescent="0.2">
      <c r="A19" s="273"/>
      <c r="B19" s="272"/>
      <c r="C19" s="272"/>
      <c r="D19" s="272"/>
      <c r="E19" s="272"/>
      <c r="F19" s="272"/>
      <c r="G19" s="272"/>
      <c r="H19" s="272"/>
      <c r="I19" s="272"/>
      <c r="J19" s="272"/>
    </row>
    <row r="20" spans="1:10" x14ac:dyDescent="0.2">
      <c r="A20" s="273"/>
      <c r="B20" s="272"/>
      <c r="C20" s="272"/>
      <c r="D20" s="272"/>
      <c r="E20" s="272"/>
      <c r="F20" s="272"/>
      <c r="G20" s="272"/>
      <c r="H20" s="272"/>
      <c r="I20" s="272"/>
      <c r="J20" s="272"/>
    </row>
    <row r="21" spans="1:10" x14ac:dyDescent="0.2">
      <c r="A21" s="273"/>
      <c r="B21" s="272"/>
      <c r="C21" s="309"/>
      <c r="D21" s="272"/>
      <c r="E21" s="272"/>
      <c r="F21" s="272"/>
      <c r="G21" s="272"/>
      <c r="H21" s="272"/>
      <c r="I21" s="272"/>
      <c r="J21" s="272"/>
    </row>
    <row r="22" spans="1:10" x14ac:dyDescent="0.2">
      <c r="A22" s="273"/>
      <c r="B22" s="272"/>
      <c r="C22" s="309"/>
      <c r="D22" s="272"/>
      <c r="E22" s="272"/>
      <c r="F22" s="272"/>
      <c r="G22" s="272"/>
      <c r="H22" s="272"/>
      <c r="I22" s="272"/>
      <c r="J22" s="272"/>
    </row>
    <row r="23" spans="1:10" x14ac:dyDescent="0.2">
      <c r="A23" s="273"/>
      <c r="B23" s="272"/>
      <c r="C23" s="309"/>
      <c r="D23" s="272"/>
      <c r="E23" s="272"/>
      <c r="F23" s="272"/>
      <c r="G23" s="272"/>
      <c r="H23" s="272"/>
      <c r="I23" s="272"/>
      <c r="J23" s="272"/>
    </row>
    <row r="24" spans="1:10" x14ac:dyDescent="0.2">
      <c r="C24" s="297"/>
    </row>
    <row r="25" spans="1:10" x14ac:dyDescent="0.2">
      <c r="C25" s="297"/>
    </row>
  </sheetData>
  <mergeCells count="5">
    <mergeCell ref="C24:C25"/>
    <mergeCell ref="C21:C23"/>
    <mergeCell ref="A1:J1"/>
    <mergeCell ref="B13:B14"/>
    <mergeCell ref="G13:G14"/>
  </mergeCells>
  <phoneticPr fontId="17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699F-35DF-4EC4-907C-F92A6DE2EA90}">
  <dimension ref="A1:J92"/>
  <sheetViews>
    <sheetView showGridLines="0" zoomScale="80" zoomScaleNormal="80" workbookViewId="0">
      <pane ySplit="3" topLeftCell="A50" activePane="bottomLeft" state="frozen"/>
      <selection activeCell="A3" sqref="A3"/>
      <selection pane="bottomLeft" activeCell="H4" sqref="H4"/>
    </sheetView>
  </sheetViews>
  <sheetFormatPr baseColWidth="10" defaultColWidth="11.42578125" defaultRowHeight="14.25" x14ac:dyDescent="0.2"/>
  <cols>
    <col min="1" max="1" width="35.28515625" style="1" customWidth="1"/>
    <col min="2" max="2" width="30.7109375" style="1" customWidth="1"/>
    <col min="3" max="3" width="28.7109375" style="1" hidden="1" customWidth="1"/>
    <col min="4" max="4" width="31.28515625" style="15" customWidth="1"/>
    <col min="5" max="5" width="31.85546875" style="1" customWidth="1"/>
    <col min="6" max="6" width="51.28515625" style="6" customWidth="1"/>
    <col min="7" max="7" width="15" style="1" customWidth="1"/>
    <col min="8" max="8" width="21.7109375" style="1" customWidth="1"/>
    <col min="9" max="9" width="39.28515625" style="1" customWidth="1"/>
    <col min="10" max="16384" width="11.42578125" style="1"/>
  </cols>
  <sheetData>
    <row r="1" spans="1:9" ht="33" customHeight="1" x14ac:dyDescent="0.2">
      <c r="A1" s="314" t="s">
        <v>435</v>
      </c>
      <c r="B1" s="314"/>
      <c r="C1" s="314"/>
      <c r="D1" s="314"/>
      <c r="E1" s="314"/>
      <c r="F1" s="314"/>
      <c r="G1" s="314"/>
      <c r="H1" s="314"/>
      <c r="I1" s="314"/>
    </row>
    <row r="2" spans="1:9" ht="19.5" customHeight="1" thickBot="1" x14ac:dyDescent="0.25">
      <c r="A2" s="6"/>
      <c r="C2" s="6"/>
      <c r="D2" s="7"/>
      <c r="E2" s="6"/>
      <c r="G2" s="6"/>
      <c r="H2" s="6"/>
    </row>
    <row r="3" spans="1:9" ht="51.75" customHeight="1" x14ac:dyDescent="0.2">
      <c r="A3" s="114" t="s">
        <v>9</v>
      </c>
      <c r="B3" s="115" t="s">
        <v>2</v>
      </c>
      <c r="C3" s="116" t="s">
        <v>10</v>
      </c>
      <c r="D3" s="116" t="s">
        <v>11</v>
      </c>
      <c r="E3" s="117" t="s">
        <v>3</v>
      </c>
      <c r="F3" s="118" t="s">
        <v>13</v>
      </c>
      <c r="G3" s="119" t="s">
        <v>14</v>
      </c>
      <c r="H3" s="119" t="s">
        <v>15</v>
      </c>
      <c r="I3" s="119" t="s">
        <v>4</v>
      </c>
    </row>
    <row r="4" spans="1:9" ht="28.5" x14ac:dyDescent="0.2">
      <c r="A4" s="109" t="s">
        <v>436</v>
      </c>
      <c r="B4" s="110" t="s">
        <v>437</v>
      </c>
      <c r="C4" s="111" t="s">
        <v>438</v>
      </c>
      <c r="D4" s="111" t="s">
        <v>210</v>
      </c>
      <c r="E4" s="10">
        <v>44506</v>
      </c>
      <c r="F4" s="10" t="s">
        <v>439</v>
      </c>
      <c r="G4" s="11"/>
      <c r="H4" s="59" t="s">
        <v>440</v>
      </c>
      <c r="I4" s="68" t="s">
        <v>441</v>
      </c>
    </row>
    <row r="5" spans="1:9" ht="22.5" customHeight="1" x14ac:dyDescent="0.2">
      <c r="A5" s="109" t="s">
        <v>442</v>
      </c>
      <c r="B5" s="110" t="s">
        <v>443</v>
      </c>
      <c r="C5" s="111"/>
      <c r="D5" s="111" t="s">
        <v>148</v>
      </c>
      <c r="E5" s="10">
        <v>44275</v>
      </c>
      <c r="F5" s="8" t="s">
        <v>444</v>
      </c>
      <c r="G5" s="9" t="s">
        <v>175</v>
      </c>
      <c r="H5" s="28">
        <v>57065</v>
      </c>
      <c r="I5" s="68" t="s">
        <v>441</v>
      </c>
    </row>
    <row r="6" spans="1:9" ht="25.5" customHeight="1" x14ac:dyDescent="0.2">
      <c r="A6" s="2" t="s">
        <v>445</v>
      </c>
      <c r="B6" s="64" t="s">
        <v>446</v>
      </c>
      <c r="C6" s="32"/>
      <c r="D6" s="32" t="s">
        <v>148</v>
      </c>
      <c r="E6" s="10">
        <v>44232</v>
      </c>
      <c r="F6" s="8" t="s">
        <v>447</v>
      </c>
      <c r="G6" s="9" t="s">
        <v>448</v>
      </c>
      <c r="H6" s="28">
        <v>376000</v>
      </c>
      <c r="I6" s="68" t="s">
        <v>441</v>
      </c>
    </row>
    <row r="7" spans="1:9" ht="22.5" customHeight="1" x14ac:dyDescent="0.2">
      <c r="A7" s="2" t="s">
        <v>449</v>
      </c>
      <c r="B7" s="64" t="s">
        <v>450</v>
      </c>
      <c r="C7" s="32"/>
      <c r="D7" s="32" t="s">
        <v>148</v>
      </c>
      <c r="E7" s="10">
        <v>44292</v>
      </c>
      <c r="F7" s="8" t="s">
        <v>451</v>
      </c>
      <c r="G7" s="9" t="s">
        <v>264</v>
      </c>
      <c r="H7" s="28">
        <v>35000</v>
      </c>
      <c r="I7" s="68" t="s">
        <v>441</v>
      </c>
    </row>
    <row r="8" spans="1:9" ht="22.5" customHeight="1" x14ac:dyDescent="0.2">
      <c r="A8" s="51" t="s">
        <v>452</v>
      </c>
      <c r="B8" s="66" t="s">
        <v>453</v>
      </c>
      <c r="C8" s="49"/>
      <c r="D8" s="62" t="s">
        <v>454</v>
      </c>
      <c r="E8" s="71">
        <v>44282</v>
      </c>
      <c r="F8" s="46" t="s">
        <v>455</v>
      </c>
      <c r="G8" s="50" t="s">
        <v>251</v>
      </c>
      <c r="H8" s="29">
        <v>5249</v>
      </c>
      <c r="I8" s="68" t="s">
        <v>441</v>
      </c>
    </row>
    <row r="9" spans="1:9" ht="60.75" customHeight="1" x14ac:dyDescent="0.2">
      <c r="A9" s="44" t="s">
        <v>456</v>
      </c>
      <c r="B9" s="67" t="s">
        <v>457</v>
      </c>
      <c r="C9" s="43" t="s">
        <v>17</v>
      </c>
      <c r="D9" s="63" t="s">
        <v>148</v>
      </c>
      <c r="E9" s="72">
        <v>44303</v>
      </c>
      <c r="F9" s="45" t="s">
        <v>458</v>
      </c>
      <c r="G9" s="45" t="s">
        <v>222</v>
      </c>
      <c r="H9" s="60">
        <f>11438+1850+3047+6500+4639+940+(45.37*572.64)+4630.97+34080+47125</f>
        <v>140230.64679999999</v>
      </c>
      <c r="I9" s="68" t="s">
        <v>441</v>
      </c>
    </row>
    <row r="10" spans="1:9" ht="28.5" x14ac:dyDescent="0.2">
      <c r="A10" s="2" t="s">
        <v>459</v>
      </c>
      <c r="B10" s="64" t="s">
        <v>460</v>
      </c>
      <c r="C10" s="32" t="s">
        <v>461</v>
      </c>
      <c r="D10" s="32" t="s">
        <v>406</v>
      </c>
      <c r="E10" s="10">
        <v>44305</v>
      </c>
      <c r="F10" s="8" t="s">
        <v>462</v>
      </c>
      <c r="G10" s="9" t="s">
        <v>325</v>
      </c>
      <c r="H10" s="28">
        <v>5914.7</v>
      </c>
      <c r="I10" s="68" t="s">
        <v>441</v>
      </c>
    </row>
    <row r="11" spans="1:9" ht="15" x14ac:dyDescent="0.2">
      <c r="A11" s="2" t="s">
        <v>463</v>
      </c>
      <c r="B11" s="3" t="s">
        <v>464</v>
      </c>
      <c r="C11" s="32"/>
      <c r="D11" s="32" t="s">
        <v>148</v>
      </c>
      <c r="E11" s="10">
        <v>44352</v>
      </c>
      <c r="F11" s="8" t="s">
        <v>465</v>
      </c>
      <c r="G11" s="9" t="s">
        <v>434</v>
      </c>
      <c r="H11" s="28">
        <f>233*572.64</f>
        <v>133425.12</v>
      </c>
      <c r="I11" s="68" t="s">
        <v>441</v>
      </c>
    </row>
    <row r="12" spans="1:9" ht="42.75" x14ac:dyDescent="0.2">
      <c r="A12" s="2" t="s">
        <v>466</v>
      </c>
      <c r="B12" s="14" t="s">
        <v>467</v>
      </c>
      <c r="C12" s="32" t="s">
        <v>468</v>
      </c>
      <c r="D12" s="31" t="s">
        <v>148</v>
      </c>
      <c r="E12" s="70" t="s">
        <v>469</v>
      </c>
      <c r="F12" s="8" t="s">
        <v>470</v>
      </c>
      <c r="G12" s="9"/>
      <c r="H12" s="8"/>
      <c r="I12" s="68" t="s">
        <v>441</v>
      </c>
    </row>
    <row r="13" spans="1:9" ht="26.25" customHeight="1" x14ac:dyDescent="0.2">
      <c r="A13" s="2" t="s">
        <v>188</v>
      </c>
      <c r="B13" s="3" t="s">
        <v>471</v>
      </c>
      <c r="C13" s="32"/>
      <c r="D13" s="32" t="s">
        <v>148</v>
      </c>
      <c r="E13" s="10">
        <v>44403</v>
      </c>
      <c r="F13" s="8" t="s">
        <v>472</v>
      </c>
      <c r="G13" s="9" t="s">
        <v>264</v>
      </c>
      <c r="H13" s="28">
        <v>67000</v>
      </c>
      <c r="I13" s="68" t="s">
        <v>441</v>
      </c>
    </row>
    <row r="14" spans="1:9" ht="42.75" x14ac:dyDescent="0.2">
      <c r="A14" s="2" t="s">
        <v>473</v>
      </c>
      <c r="B14" s="3" t="s">
        <v>474</v>
      </c>
      <c r="C14" s="32" t="s">
        <v>438</v>
      </c>
      <c r="D14" s="32" t="s">
        <v>148</v>
      </c>
      <c r="E14" s="10">
        <v>44404</v>
      </c>
      <c r="F14" s="8" t="s">
        <v>475</v>
      </c>
      <c r="G14" s="9" t="s">
        <v>175</v>
      </c>
      <c r="H14" s="28">
        <v>2125540</v>
      </c>
      <c r="I14" s="68" t="s">
        <v>441</v>
      </c>
    </row>
    <row r="15" spans="1:9" ht="30" customHeight="1" x14ac:dyDescent="0.2">
      <c r="A15" s="2" t="s">
        <v>476</v>
      </c>
      <c r="B15" s="3" t="s">
        <v>477</v>
      </c>
      <c r="C15" s="32" t="s">
        <v>478</v>
      </c>
      <c r="D15" s="32" t="s">
        <v>148</v>
      </c>
      <c r="E15" s="10">
        <v>44446</v>
      </c>
      <c r="F15" s="8" t="s">
        <v>479</v>
      </c>
      <c r="G15" s="9" t="s">
        <v>251</v>
      </c>
      <c r="H15" s="28">
        <v>1500</v>
      </c>
      <c r="I15" s="68" t="s">
        <v>441</v>
      </c>
    </row>
    <row r="16" spans="1:9" ht="21.75" customHeight="1" x14ac:dyDescent="0.2">
      <c r="A16" s="2" t="s">
        <v>480</v>
      </c>
      <c r="B16" s="3" t="s">
        <v>481</v>
      </c>
      <c r="C16" s="32" t="s">
        <v>478</v>
      </c>
      <c r="D16" s="32" t="s">
        <v>148</v>
      </c>
      <c r="E16" s="10">
        <v>44527</v>
      </c>
      <c r="F16" s="8" t="s">
        <v>482</v>
      </c>
      <c r="G16" s="9" t="s">
        <v>251</v>
      </c>
      <c r="H16" s="28">
        <v>719</v>
      </c>
      <c r="I16" s="68" t="s">
        <v>441</v>
      </c>
    </row>
    <row r="17" spans="1:9" ht="28.5" x14ac:dyDescent="0.2">
      <c r="A17" s="2" t="s">
        <v>483</v>
      </c>
      <c r="B17" s="3" t="s">
        <v>484</v>
      </c>
      <c r="C17" s="32" t="s">
        <v>438</v>
      </c>
      <c r="D17" s="32" t="s">
        <v>148</v>
      </c>
      <c r="E17" s="10">
        <v>44536</v>
      </c>
      <c r="F17" s="8" t="s">
        <v>485</v>
      </c>
      <c r="G17" s="9" t="s">
        <v>175</v>
      </c>
      <c r="H17" s="12">
        <v>1081368.02</v>
      </c>
      <c r="I17" s="68" t="s">
        <v>441</v>
      </c>
    </row>
    <row r="18" spans="1:9" ht="57" x14ac:dyDescent="0.2">
      <c r="A18" s="2" t="s">
        <v>486</v>
      </c>
      <c r="B18" s="3" t="s">
        <v>487</v>
      </c>
      <c r="C18" s="32"/>
      <c r="D18" s="32" t="s">
        <v>148</v>
      </c>
      <c r="E18" s="70" t="s">
        <v>488</v>
      </c>
      <c r="F18" s="61" t="s">
        <v>489</v>
      </c>
      <c r="G18" s="9" t="s">
        <v>182</v>
      </c>
      <c r="H18" s="28">
        <v>4950</v>
      </c>
      <c r="I18" s="68" t="s">
        <v>441</v>
      </c>
    </row>
    <row r="19" spans="1:9" ht="28.5" x14ac:dyDescent="0.2">
      <c r="A19" s="2" t="s">
        <v>490</v>
      </c>
      <c r="B19" s="3" t="s">
        <v>491</v>
      </c>
      <c r="C19" s="31" t="s">
        <v>492</v>
      </c>
      <c r="D19" s="32" t="s">
        <v>210</v>
      </c>
      <c r="E19" s="10">
        <v>44340</v>
      </c>
      <c r="F19" s="8" t="s">
        <v>493</v>
      </c>
      <c r="G19" s="9" t="s">
        <v>494</v>
      </c>
      <c r="H19" s="12">
        <v>78000</v>
      </c>
      <c r="I19" s="68" t="s">
        <v>441</v>
      </c>
    </row>
    <row r="20" spans="1:9" ht="15" x14ac:dyDescent="0.2">
      <c r="A20" s="2" t="s">
        <v>495</v>
      </c>
      <c r="B20" s="3" t="s">
        <v>496</v>
      </c>
      <c r="C20" s="32" t="s">
        <v>497</v>
      </c>
      <c r="D20" s="32" t="s">
        <v>210</v>
      </c>
      <c r="E20" s="10">
        <v>44437</v>
      </c>
      <c r="F20" s="8" t="s">
        <v>498</v>
      </c>
      <c r="G20" s="9" t="s">
        <v>233</v>
      </c>
      <c r="H20" s="12">
        <v>400000</v>
      </c>
      <c r="I20" s="68" t="s">
        <v>441</v>
      </c>
    </row>
    <row r="21" spans="1:9" ht="28.5" x14ac:dyDescent="0.2">
      <c r="A21" s="2" t="s">
        <v>499</v>
      </c>
      <c r="B21" s="3" t="s">
        <v>500</v>
      </c>
      <c r="C21" s="32" t="s">
        <v>501</v>
      </c>
      <c r="D21" s="32" t="s">
        <v>210</v>
      </c>
      <c r="E21" s="10">
        <v>44446</v>
      </c>
      <c r="F21" s="8" t="s">
        <v>502</v>
      </c>
      <c r="G21" s="9" t="s">
        <v>233</v>
      </c>
      <c r="H21" s="12">
        <v>470000</v>
      </c>
      <c r="I21" s="68" t="s">
        <v>441</v>
      </c>
    </row>
    <row r="22" spans="1:9" ht="15" x14ac:dyDescent="0.2">
      <c r="A22" s="2" t="s">
        <v>503</v>
      </c>
      <c r="B22" s="3" t="s">
        <v>504</v>
      </c>
      <c r="C22" s="32" t="s">
        <v>501</v>
      </c>
      <c r="D22" s="32" t="s">
        <v>210</v>
      </c>
      <c r="E22" s="10">
        <v>44443</v>
      </c>
      <c r="F22" s="8" t="s">
        <v>505</v>
      </c>
      <c r="G22" s="9" t="s">
        <v>175</v>
      </c>
      <c r="H22" s="12">
        <v>469938</v>
      </c>
      <c r="I22" s="68" t="s">
        <v>441</v>
      </c>
    </row>
    <row r="23" spans="1:9" ht="15" x14ac:dyDescent="0.2">
      <c r="A23" s="2" t="s">
        <v>506</v>
      </c>
      <c r="B23" s="3" t="s">
        <v>507</v>
      </c>
      <c r="C23" s="32" t="s">
        <v>501</v>
      </c>
      <c r="D23" s="32" t="s">
        <v>210</v>
      </c>
      <c r="E23" s="10">
        <v>44445</v>
      </c>
      <c r="F23" s="8" t="s">
        <v>508</v>
      </c>
      <c r="G23" s="9" t="s">
        <v>233</v>
      </c>
      <c r="H23" s="12">
        <v>190000</v>
      </c>
      <c r="I23" s="68" t="s">
        <v>441</v>
      </c>
    </row>
    <row r="24" spans="1:9" ht="22.5" customHeight="1" x14ac:dyDescent="0.2">
      <c r="A24" s="2" t="s">
        <v>509</v>
      </c>
      <c r="B24" s="3" t="s">
        <v>510</v>
      </c>
      <c r="C24" s="32" t="s">
        <v>501</v>
      </c>
      <c r="D24" s="32" t="s">
        <v>210</v>
      </c>
      <c r="E24" s="10">
        <v>44530</v>
      </c>
      <c r="F24" s="8" t="s">
        <v>511</v>
      </c>
      <c r="G24" s="9" t="s">
        <v>233</v>
      </c>
      <c r="H24" s="12">
        <v>850000</v>
      </c>
      <c r="I24" s="68" t="s">
        <v>441</v>
      </c>
    </row>
    <row r="25" spans="1:9" ht="42.75" x14ac:dyDescent="0.2">
      <c r="A25" s="2" t="s">
        <v>512</v>
      </c>
      <c r="B25" s="3" t="s">
        <v>513</v>
      </c>
      <c r="C25" s="32" t="s">
        <v>514</v>
      </c>
      <c r="D25" s="32" t="s">
        <v>210</v>
      </c>
      <c r="E25" s="10">
        <v>44533</v>
      </c>
      <c r="F25" s="8" t="s">
        <v>515</v>
      </c>
      <c r="G25" s="9" t="s">
        <v>20</v>
      </c>
      <c r="H25" s="12">
        <v>582750</v>
      </c>
      <c r="I25" s="68" t="s">
        <v>441</v>
      </c>
    </row>
    <row r="26" spans="1:9" ht="45" customHeight="1" x14ac:dyDescent="0.2">
      <c r="A26" s="23" t="s">
        <v>516</v>
      </c>
      <c r="B26" s="25" t="s">
        <v>517</v>
      </c>
      <c r="C26" s="32" t="s">
        <v>478</v>
      </c>
      <c r="D26" s="24" t="s">
        <v>220</v>
      </c>
      <c r="E26" s="10">
        <v>44419</v>
      </c>
      <c r="F26" s="47" t="s">
        <v>518</v>
      </c>
      <c r="G26" s="9" t="s">
        <v>325</v>
      </c>
      <c r="H26" s="26">
        <v>1275</v>
      </c>
      <c r="I26" s="68" t="s">
        <v>441</v>
      </c>
    </row>
    <row r="27" spans="1:9" ht="28.5" x14ac:dyDescent="0.2">
      <c r="A27" s="23" t="s">
        <v>519</v>
      </c>
      <c r="B27" s="25" t="s">
        <v>520</v>
      </c>
      <c r="C27" s="32" t="s">
        <v>478</v>
      </c>
      <c r="D27" s="24" t="s">
        <v>220</v>
      </c>
      <c r="E27" s="10">
        <v>44393</v>
      </c>
      <c r="F27" s="47" t="s">
        <v>521</v>
      </c>
      <c r="G27" s="9" t="s">
        <v>264</v>
      </c>
      <c r="H27" s="12">
        <v>36725</v>
      </c>
      <c r="I27" s="68" t="s">
        <v>441</v>
      </c>
    </row>
    <row r="28" spans="1:9" ht="42.75" x14ac:dyDescent="0.2">
      <c r="A28" s="23" t="s">
        <v>310</v>
      </c>
      <c r="B28" s="25" t="s">
        <v>522</v>
      </c>
      <c r="C28" s="32" t="s">
        <v>478</v>
      </c>
      <c r="D28" s="24" t="s">
        <v>220</v>
      </c>
      <c r="E28" s="10">
        <v>44212</v>
      </c>
      <c r="F28" s="47" t="s">
        <v>523</v>
      </c>
      <c r="G28" s="9" t="s">
        <v>368</v>
      </c>
      <c r="H28" s="12">
        <v>1041351.5</v>
      </c>
      <c r="I28" s="68" t="s">
        <v>441</v>
      </c>
    </row>
    <row r="29" spans="1:9" ht="42.75" x14ac:dyDescent="0.2">
      <c r="A29" s="23" t="s">
        <v>524</v>
      </c>
      <c r="B29" s="25" t="s">
        <v>525</v>
      </c>
      <c r="C29" s="32" t="s">
        <v>478</v>
      </c>
      <c r="D29" s="24" t="s">
        <v>220</v>
      </c>
      <c r="E29" s="10">
        <v>44382</v>
      </c>
      <c r="F29" s="47" t="s">
        <v>526</v>
      </c>
      <c r="G29" s="9" t="s">
        <v>274</v>
      </c>
      <c r="H29" s="12">
        <v>152550</v>
      </c>
      <c r="I29" s="68" t="s">
        <v>441</v>
      </c>
    </row>
    <row r="30" spans="1:9" ht="28.5" x14ac:dyDescent="0.2">
      <c r="A30" s="51" t="s">
        <v>527</v>
      </c>
      <c r="B30" s="49" t="s">
        <v>528</v>
      </c>
      <c r="C30" s="32"/>
      <c r="D30" s="49" t="s">
        <v>34</v>
      </c>
      <c r="E30" s="73">
        <v>44452</v>
      </c>
      <c r="F30" s="50" t="s">
        <v>529</v>
      </c>
      <c r="G30" s="9" t="s">
        <v>530</v>
      </c>
      <c r="H30" s="29">
        <f>728*572.64</f>
        <v>416881.91999999998</v>
      </c>
      <c r="I30" s="68" t="s">
        <v>441</v>
      </c>
    </row>
    <row r="31" spans="1:9" ht="42.75" x14ac:dyDescent="0.2">
      <c r="A31" s="51" t="s">
        <v>531</v>
      </c>
      <c r="B31" s="49" t="s">
        <v>532</v>
      </c>
      <c r="C31" s="49" t="s">
        <v>533</v>
      </c>
      <c r="D31" s="49" t="s">
        <v>34</v>
      </c>
      <c r="E31" s="73">
        <v>44550</v>
      </c>
      <c r="F31" s="27" t="s">
        <v>534</v>
      </c>
      <c r="G31" s="9" t="s">
        <v>535</v>
      </c>
      <c r="H31" s="29">
        <f>10978*572.64</f>
        <v>6286441.9199999999</v>
      </c>
      <c r="I31" s="68" t="s">
        <v>441</v>
      </c>
    </row>
    <row r="32" spans="1:9" ht="33" customHeight="1" x14ac:dyDescent="0.2">
      <c r="A32" s="69" t="s">
        <v>536</v>
      </c>
      <c r="B32" s="3" t="s">
        <v>537</v>
      </c>
      <c r="C32" s="3" t="s">
        <v>478</v>
      </c>
      <c r="D32" s="3" t="s">
        <v>34</v>
      </c>
      <c r="E32" s="11">
        <v>44550</v>
      </c>
      <c r="F32" s="9" t="s">
        <v>538</v>
      </c>
      <c r="G32" s="9" t="s">
        <v>331</v>
      </c>
      <c r="H32" s="12">
        <f>(2027.6*572.64)+(2500*572.64)+381000+(1212*572.64)+(4158*572.64)</f>
        <v>6048761.6639999999</v>
      </c>
      <c r="I32" s="68" t="s">
        <v>441</v>
      </c>
    </row>
    <row r="33" spans="1:9" ht="42.75" x14ac:dyDescent="0.2">
      <c r="A33" s="2" t="s">
        <v>539</v>
      </c>
      <c r="B33" s="3" t="s">
        <v>540</v>
      </c>
      <c r="C33" s="32" t="s">
        <v>17</v>
      </c>
      <c r="D33" s="32" t="s">
        <v>194</v>
      </c>
      <c r="E33" s="10">
        <v>44242</v>
      </c>
      <c r="F33" s="16" t="s">
        <v>541</v>
      </c>
      <c r="G33" s="9" t="s">
        <v>86</v>
      </c>
      <c r="H33" s="28">
        <v>1213767.5</v>
      </c>
      <c r="I33" s="68" t="s">
        <v>441</v>
      </c>
    </row>
    <row r="34" spans="1:9" ht="28.5" x14ac:dyDescent="0.2">
      <c r="A34" s="2" t="s">
        <v>542</v>
      </c>
      <c r="B34" s="3" t="s">
        <v>543</v>
      </c>
      <c r="C34" s="32" t="s">
        <v>544</v>
      </c>
      <c r="D34" s="32" t="s">
        <v>194</v>
      </c>
      <c r="E34" s="10">
        <v>44530</v>
      </c>
      <c r="F34" s="8" t="s">
        <v>545</v>
      </c>
      <c r="G34" s="9" t="s">
        <v>20</v>
      </c>
      <c r="H34" s="28">
        <v>475000</v>
      </c>
      <c r="I34" s="68" t="s">
        <v>441</v>
      </c>
    </row>
    <row r="35" spans="1:9" ht="42.75" x14ac:dyDescent="0.2">
      <c r="A35" s="2" t="s">
        <v>546</v>
      </c>
      <c r="B35" s="3" t="s">
        <v>547</v>
      </c>
      <c r="C35" s="32" t="s">
        <v>548</v>
      </c>
      <c r="D35" s="32" t="s">
        <v>210</v>
      </c>
      <c r="E35" s="92">
        <v>44733</v>
      </c>
      <c r="F35" s="16" t="s">
        <v>549</v>
      </c>
      <c r="G35" s="9" t="s">
        <v>303</v>
      </c>
      <c r="H35" s="28">
        <v>857668.19</v>
      </c>
      <c r="I35" s="68" t="s">
        <v>441</v>
      </c>
    </row>
    <row r="36" spans="1:9" ht="39.75" customHeight="1" x14ac:dyDescent="0.2">
      <c r="A36" s="2" t="s">
        <v>130</v>
      </c>
      <c r="B36" s="3" t="s">
        <v>547</v>
      </c>
      <c r="C36" s="32" t="s">
        <v>548</v>
      </c>
      <c r="D36" s="32" t="s">
        <v>210</v>
      </c>
      <c r="E36" s="92">
        <v>44733</v>
      </c>
      <c r="F36" s="8" t="s">
        <v>550</v>
      </c>
      <c r="G36" s="16" t="s">
        <v>303</v>
      </c>
      <c r="H36" s="28">
        <v>510433.88</v>
      </c>
      <c r="I36" s="99" t="s">
        <v>441</v>
      </c>
    </row>
    <row r="37" spans="1:9" ht="32.25" customHeight="1" x14ac:dyDescent="0.2">
      <c r="A37" s="2" t="s">
        <v>551</v>
      </c>
      <c r="B37" s="3" t="s">
        <v>547</v>
      </c>
      <c r="C37" s="32" t="s">
        <v>548</v>
      </c>
      <c r="D37" s="32" t="s">
        <v>210</v>
      </c>
      <c r="E37" s="92">
        <v>44733</v>
      </c>
      <c r="F37" s="16" t="s">
        <v>550</v>
      </c>
      <c r="G37" s="16" t="s">
        <v>303</v>
      </c>
      <c r="H37" s="28">
        <v>120807</v>
      </c>
      <c r="I37" s="99" t="s">
        <v>441</v>
      </c>
    </row>
    <row r="38" spans="1:9" ht="42.75" x14ac:dyDescent="0.2">
      <c r="A38" s="2" t="s">
        <v>552</v>
      </c>
      <c r="B38" s="3" t="s">
        <v>547</v>
      </c>
      <c r="C38" s="32" t="s">
        <v>548</v>
      </c>
      <c r="D38" s="32" t="s">
        <v>210</v>
      </c>
      <c r="E38" s="92">
        <v>44733</v>
      </c>
      <c r="F38" s="16" t="s">
        <v>550</v>
      </c>
      <c r="G38" s="16" t="s">
        <v>303</v>
      </c>
      <c r="H38" s="28">
        <v>246249.60000000001</v>
      </c>
      <c r="I38" s="99" t="s">
        <v>441</v>
      </c>
    </row>
    <row r="39" spans="1:9" ht="42" customHeight="1" x14ac:dyDescent="0.2">
      <c r="A39" s="2" t="s">
        <v>553</v>
      </c>
      <c r="B39" s="3" t="s">
        <v>554</v>
      </c>
      <c r="C39" s="32" t="s">
        <v>514</v>
      </c>
      <c r="D39" s="32" t="s">
        <v>210</v>
      </c>
      <c r="E39" s="92">
        <v>44683</v>
      </c>
      <c r="F39" s="16" t="s">
        <v>555</v>
      </c>
      <c r="G39" s="16" t="s">
        <v>228</v>
      </c>
      <c r="H39" s="28">
        <v>575000</v>
      </c>
      <c r="I39" s="99" t="s">
        <v>441</v>
      </c>
    </row>
    <row r="40" spans="1:9" ht="53.25" customHeight="1" x14ac:dyDescent="0.2">
      <c r="A40" s="2" t="s">
        <v>556</v>
      </c>
      <c r="B40" s="3" t="s">
        <v>557</v>
      </c>
      <c r="C40" s="32" t="s">
        <v>478</v>
      </c>
      <c r="D40" s="32" t="s">
        <v>210</v>
      </c>
      <c r="E40" s="92">
        <v>44745</v>
      </c>
      <c r="F40" s="16" t="s">
        <v>343</v>
      </c>
      <c r="G40" s="16" t="s">
        <v>59</v>
      </c>
      <c r="H40" s="28">
        <v>204186.23999999999</v>
      </c>
      <c r="I40" s="99" t="s">
        <v>441</v>
      </c>
    </row>
    <row r="41" spans="1:9" ht="49.5" customHeight="1" x14ac:dyDescent="0.2">
      <c r="A41" s="2" t="s">
        <v>558</v>
      </c>
      <c r="B41" s="3" t="s">
        <v>559</v>
      </c>
      <c r="C41" s="32" t="s">
        <v>514</v>
      </c>
      <c r="D41" s="32" t="s">
        <v>210</v>
      </c>
      <c r="E41" s="5" t="s">
        <v>560</v>
      </c>
      <c r="F41" s="16" t="s">
        <v>561</v>
      </c>
      <c r="G41" s="16" t="s">
        <v>562</v>
      </c>
      <c r="H41" s="28">
        <v>57000</v>
      </c>
      <c r="I41" s="99" t="s">
        <v>441</v>
      </c>
    </row>
    <row r="42" spans="1:9" ht="28.5" x14ac:dyDescent="0.2">
      <c r="A42" s="2" t="s">
        <v>563</v>
      </c>
      <c r="B42" s="3" t="s">
        <v>564</v>
      </c>
      <c r="C42" s="32" t="s">
        <v>478</v>
      </c>
      <c r="D42" s="32" t="s">
        <v>210</v>
      </c>
      <c r="E42" s="92">
        <v>44822</v>
      </c>
      <c r="F42" s="16" t="s">
        <v>565</v>
      </c>
      <c r="G42" s="16" t="s">
        <v>269</v>
      </c>
      <c r="H42" s="28">
        <v>9328.31</v>
      </c>
      <c r="I42" s="99" t="s">
        <v>441</v>
      </c>
    </row>
    <row r="43" spans="1:9" ht="27" customHeight="1" x14ac:dyDescent="0.2">
      <c r="A43" s="2" t="s">
        <v>566</v>
      </c>
      <c r="B43" s="3" t="s">
        <v>567</v>
      </c>
      <c r="C43" s="32" t="s">
        <v>478</v>
      </c>
      <c r="D43" s="32" t="s">
        <v>210</v>
      </c>
      <c r="E43" s="92">
        <v>44830</v>
      </c>
      <c r="F43" s="16" t="s">
        <v>568</v>
      </c>
      <c r="G43" s="16" t="s">
        <v>59</v>
      </c>
      <c r="H43" s="28">
        <v>212390</v>
      </c>
      <c r="I43" s="99" t="s">
        <v>441</v>
      </c>
    </row>
    <row r="44" spans="1:9" ht="28.5" x14ac:dyDescent="0.2">
      <c r="A44" s="33" t="s">
        <v>569</v>
      </c>
      <c r="B44" s="34" t="s">
        <v>570</v>
      </c>
      <c r="C44" s="35" t="s">
        <v>478</v>
      </c>
      <c r="D44" s="35" t="s">
        <v>210</v>
      </c>
      <c r="E44" s="113">
        <v>44829</v>
      </c>
      <c r="F44" s="100" t="s">
        <v>571</v>
      </c>
      <c r="G44" s="100" t="s">
        <v>303</v>
      </c>
      <c r="H44" s="28">
        <v>876739.28</v>
      </c>
      <c r="I44" s="101" t="s">
        <v>441</v>
      </c>
    </row>
    <row r="45" spans="1:9" ht="42.75" x14ac:dyDescent="0.2">
      <c r="A45" s="102" t="s">
        <v>572</v>
      </c>
      <c r="B45" s="103" t="s">
        <v>573</v>
      </c>
      <c r="C45" s="103" t="s">
        <v>147</v>
      </c>
      <c r="D45" s="104" t="s">
        <v>220</v>
      </c>
      <c r="E45" s="112">
        <v>44705</v>
      </c>
      <c r="F45" s="105" t="s">
        <v>574</v>
      </c>
      <c r="G45" s="106" t="s">
        <v>20</v>
      </c>
      <c r="H45" s="107">
        <v>12250431.6</v>
      </c>
      <c r="I45" s="108" t="s">
        <v>441</v>
      </c>
    </row>
    <row r="46" spans="1:9" ht="35.25" customHeight="1" x14ac:dyDescent="0.2">
      <c r="A46" s="51" t="s">
        <v>415</v>
      </c>
      <c r="B46" s="49" t="s">
        <v>575</v>
      </c>
      <c r="C46" s="120" t="s">
        <v>576</v>
      </c>
      <c r="D46" s="62" t="s">
        <v>406</v>
      </c>
      <c r="E46" s="121">
        <v>44697</v>
      </c>
      <c r="F46" s="122" t="s">
        <v>577</v>
      </c>
      <c r="G46" s="122" t="s">
        <v>215</v>
      </c>
      <c r="H46" s="123">
        <v>50000</v>
      </c>
      <c r="I46" s="124" t="s">
        <v>441</v>
      </c>
    </row>
    <row r="47" spans="1:9" ht="28.5" x14ac:dyDescent="0.2">
      <c r="A47" s="69" t="s">
        <v>578</v>
      </c>
      <c r="B47" s="14" t="s">
        <v>579</v>
      </c>
      <c r="C47" s="97">
        <v>44742</v>
      </c>
      <c r="D47" s="14" t="s">
        <v>18</v>
      </c>
      <c r="E47" s="13">
        <v>44742</v>
      </c>
      <c r="F47" s="14" t="s">
        <v>580</v>
      </c>
      <c r="G47" s="3" t="s">
        <v>581</v>
      </c>
      <c r="H47" s="94">
        <v>247500</v>
      </c>
      <c r="I47" s="124" t="s">
        <v>441</v>
      </c>
    </row>
    <row r="48" spans="1:9" ht="33" customHeight="1" x14ac:dyDescent="0.2">
      <c r="A48" s="78" t="s">
        <v>5</v>
      </c>
      <c r="B48" s="95" t="s">
        <v>582</v>
      </c>
      <c r="C48" s="13">
        <v>44417</v>
      </c>
      <c r="D48" s="14" t="s">
        <v>18</v>
      </c>
      <c r="E48" s="13">
        <v>44448</v>
      </c>
      <c r="F48" s="14" t="s">
        <v>583</v>
      </c>
      <c r="G48" s="3" t="s">
        <v>20</v>
      </c>
      <c r="H48" s="94">
        <f>1118700*13%+1118700</f>
        <v>1264131</v>
      </c>
      <c r="I48" s="124" t="s">
        <v>441</v>
      </c>
    </row>
    <row r="49" spans="1:10" ht="57" x14ac:dyDescent="0.2">
      <c r="A49" s="78" t="s">
        <v>5</v>
      </c>
      <c r="B49" s="3" t="s">
        <v>6</v>
      </c>
      <c r="C49" s="97">
        <v>44834</v>
      </c>
      <c r="D49" s="65" t="s">
        <v>584</v>
      </c>
      <c r="E49" s="13">
        <v>44813</v>
      </c>
      <c r="F49" s="65" t="s">
        <v>584</v>
      </c>
      <c r="G49" s="3" t="s">
        <v>20</v>
      </c>
      <c r="H49" s="94">
        <v>1276900</v>
      </c>
      <c r="I49" s="124" t="s">
        <v>441</v>
      </c>
    </row>
    <row r="50" spans="1:10" ht="34.5" customHeight="1" x14ac:dyDescent="0.2">
      <c r="A50" s="23" t="s">
        <v>585</v>
      </c>
      <c r="B50" s="3" t="s">
        <v>586</v>
      </c>
      <c r="C50" s="24" t="s">
        <v>17</v>
      </c>
      <c r="D50" s="24" t="s">
        <v>18</v>
      </c>
      <c r="E50" s="92">
        <v>44860</v>
      </c>
      <c r="F50" s="58" t="s">
        <v>587</v>
      </c>
      <c r="G50" s="9" t="s">
        <v>588</v>
      </c>
      <c r="H50" s="9"/>
      <c r="I50" s="99" t="s">
        <v>441</v>
      </c>
    </row>
    <row r="51" spans="1:10" ht="24.95" customHeight="1" x14ac:dyDescent="0.2">
      <c r="A51" s="125" t="s">
        <v>589</v>
      </c>
      <c r="B51" s="3" t="s">
        <v>590</v>
      </c>
      <c r="C51" s="31" t="s">
        <v>17</v>
      </c>
      <c r="D51" s="48" t="s">
        <v>148</v>
      </c>
      <c r="E51" s="92">
        <v>43892</v>
      </c>
      <c r="F51" s="8" t="s">
        <v>591</v>
      </c>
      <c r="G51" s="9" t="s">
        <v>20</v>
      </c>
      <c r="H51" s="12">
        <v>32209156.620000001</v>
      </c>
      <c r="I51" s="99" t="s">
        <v>441</v>
      </c>
    </row>
    <row r="52" spans="1:10" ht="27" customHeight="1" x14ac:dyDescent="0.2">
      <c r="A52" s="89" t="s">
        <v>592</v>
      </c>
      <c r="B52" s="3" t="s">
        <v>593</v>
      </c>
      <c r="C52" s="3" t="s">
        <v>17</v>
      </c>
      <c r="D52" s="91" t="s">
        <v>148</v>
      </c>
      <c r="E52" s="13">
        <v>44795</v>
      </c>
      <c r="F52" s="14" t="s">
        <v>594</v>
      </c>
      <c r="G52" s="3" t="s">
        <v>119</v>
      </c>
      <c r="H52" s="12">
        <v>4661.25</v>
      </c>
      <c r="I52" s="99" t="s">
        <v>441</v>
      </c>
    </row>
    <row r="53" spans="1:10" ht="30" customHeight="1" x14ac:dyDescent="0.2">
      <c r="A53" s="2" t="s">
        <v>595</v>
      </c>
      <c r="B53" s="3" t="s">
        <v>596</v>
      </c>
      <c r="C53" s="32" t="s">
        <v>478</v>
      </c>
      <c r="D53" s="4" t="s">
        <v>210</v>
      </c>
      <c r="E53" s="13">
        <v>44878</v>
      </c>
      <c r="F53" s="8" t="s">
        <v>568</v>
      </c>
      <c r="G53" s="8" t="s">
        <v>59</v>
      </c>
      <c r="H53" s="12">
        <v>469834</v>
      </c>
      <c r="I53" s="99" t="s">
        <v>441</v>
      </c>
    </row>
    <row r="54" spans="1:10" ht="30" customHeight="1" x14ac:dyDescent="0.2">
      <c r="A54" s="2" t="s">
        <v>597</v>
      </c>
      <c r="B54" s="3" t="s">
        <v>598</v>
      </c>
      <c r="C54" s="32" t="s">
        <v>478</v>
      </c>
      <c r="D54" s="4" t="s">
        <v>210</v>
      </c>
      <c r="E54" s="13">
        <v>44879</v>
      </c>
      <c r="F54" s="8" t="s">
        <v>599</v>
      </c>
      <c r="G54" s="8" t="s">
        <v>222</v>
      </c>
      <c r="H54" s="12">
        <v>2700</v>
      </c>
      <c r="I54" s="99" t="s">
        <v>441</v>
      </c>
    </row>
    <row r="55" spans="1:10" ht="30" customHeight="1" x14ac:dyDescent="0.2">
      <c r="A55" s="36" t="s">
        <v>600</v>
      </c>
      <c r="B55" s="37" t="s">
        <v>598</v>
      </c>
      <c r="C55" s="38" t="s">
        <v>478</v>
      </c>
      <c r="D55" s="39" t="s">
        <v>210</v>
      </c>
      <c r="E55" s="13">
        <v>44879</v>
      </c>
      <c r="F55" s="40" t="s">
        <v>599</v>
      </c>
      <c r="G55" s="40" t="s">
        <v>222</v>
      </c>
      <c r="H55" s="12">
        <v>23805.66</v>
      </c>
      <c r="I55" s="99" t="s">
        <v>441</v>
      </c>
    </row>
    <row r="56" spans="1:10" ht="24.95" customHeight="1" x14ac:dyDescent="0.2">
      <c r="A56" s="178" t="s">
        <v>55</v>
      </c>
      <c r="B56" s="135" t="s">
        <v>601</v>
      </c>
      <c r="C56" s="135" t="s">
        <v>602</v>
      </c>
      <c r="D56" s="146" t="s">
        <v>71</v>
      </c>
      <c r="E56" s="133">
        <v>44536</v>
      </c>
      <c r="F56" s="225" t="s">
        <v>603</v>
      </c>
      <c r="G56" s="135" t="s">
        <v>112</v>
      </c>
      <c r="H56" s="230">
        <v>2599</v>
      </c>
      <c r="I56" s="99" t="s">
        <v>441</v>
      </c>
    </row>
    <row r="57" spans="1:10" ht="24.95" customHeight="1" x14ac:dyDescent="0.2">
      <c r="A57" s="143" t="s">
        <v>604</v>
      </c>
      <c r="B57" s="135" t="s">
        <v>601</v>
      </c>
      <c r="C57" s="135" t="s">
        <v>602</v>
      </c>
      <c r="D57" s="146" t="s">
        <v>71</v>
      </c>
      <c r="E57" s="133">
        <v>44536</v>
      </c>
      <c r="F57" s="225" t="s">
        <v>605</v>
      </c>
      <c r="G57" s="135" t="s">
        <v>112</v>
      </c>
      <c r="H57" s="230">
        <v>110.74</v>
      </c>
      <c r="I57" s="99" t="s">
        <v>441</v>
      </c>
    </row>
    <row r="58" spans="1:10" ht="36.75" customHeight="1" x14ac:dyDescent="0.2">
      <c r="A58" s="173" t="s">
        <v>179</v>
      </c>
      <c r="B58" s="135" t="s">
        <v>606</v>
      </c>
      <c r="C58" s="135" t="s">
        <v>17</v>
      </c>
      <c r="D58" s="181" t="s">
        <v>148</v>
      </c>
      <c r="E58" s="133">
        <v>44501</v>
      </c>
      <c r="F58" s="181" t="s">
        <v>607</v>
      </c>
      <c r="G58" s="135" t="s">
        <v>182</v>
      </c>
      <c r="H58" s="142">
        <v>1415664</v>
      </c>
      <c r="I58" s="254" t="s">
        <v>608</v>
      </c>
    </row>
    <row r="59" spans="1:10" ht="24.95" customHeight="1" x14ac:dyDescent="0.2">
      <c r="A59" s="322" t="s">
        <v>609</v>
      </c>
      <c r="B59" s="135" t="s">
        <v>610</v>
      </c>
      <c r="C59" s="126" t="s">
        <v>33</v>
      </c>
      <c r="D59" s="126" t="s">
        <v>194</v>
      </c>
      <c r="E59" s="219">
        <v>43340</v>
      </c>
      <c r="F59" s="226" t="s">
        <v>611</v>
      </c>
      <c r="G59" s="141" t="s">
        <v>86</v>
      </c>
      <c r="H59" s="220">
        <v>6000000</v>
      </c>
      <c r="I59" s="87"/>
    </row>
    <row r="60" spans="1:10" ht="42.75" customHeight="1" x14ac:dyDescent="0.2">
      <c r="A60" s="329" t="s">
        <v>572</v>
      </c>
      <c r="B60" s="209" t="s">
        <v>573</v>
      </c>
      <c r="C60" s="166" t="s">
        <v>147</v>
      </c>
      <c r="D60" s="162" t="s">
        <v>220</v>
      </c>
      <c r="E60" s="157">
        <v>44909</v>
      </c>
      <c r="F60" s="129" t="s">
        <v>574</v>
      </c>
      <c r="G60" s="286" t="s">
        <v>20</v>
      </c>
      <c r="H60" s="220">
        <v>5420544.25</v>
      </c>
      <c r="I60" s="167" t="s">
        <v>612</v>
      </c>
      <c r="J60" s="166"/>
    </row>
    <row r="61" spans="1:10" ht="24.95" customHeight="1" x14ac:dyDescent="0.2">
      <c r="A61" s="87"/>
      <c r="B61" s="87"/>
      <c r="C61" s="87"/>
      <c r="D61" s="88"/>
      <c r="E61" s="87"/>
      <c r="F61" s="98"/>
      <c r="G61" s="87"/>
      <c r="H61" s="87"/>
      <c r="I61" s="87"/>
    </row>
    <row r="62" spans="1:10" ht="24.95" customHeight="1" x14ac:dyDescent="0.2">
      <c r="A62" s="87"/>
      <c r="B62" s="87"/>
      <c r="C62" s="87"/>
      <c r="D62" s="88"/>
      <c r="E62" s="87"/>
      <c r="F62" s="98"/>
      <c r="G62" s="87"/>
      <c r="H62" s="87"/>
      <c r="I62" s="87"/>
    </row>
    <row r="63" spans="1:10" ht="24.95" customHeight="1" x14ac:dyDescent="0.2">
      <c r="A63" s="87"/>
      <c r="B63" s="87"/>
      <c r="C63" s="87"/>
      <c r="D63" s="88"/>
      <c r="E63" s="87"/>
      <c r="F63" s="98"/>
      <c r="G63" s="87"/>
      <c r="H63" s="87"/>
      <c r="I63" s="87"/>
    </row>
    <row r="64" spans="1:10" ht="24.95" customHeight="1" x14ac:dyDescent="0.2">
      <c r="A64" s="87"/>
      <c r="B64" s="87"/>
      <c r="C64" s="87"/>
      <c r="D64" s="88"/>
      <c r="E64" s="87"/>
      <c r="F64" s="98"/>
      <c r="G64" s="87"/>
      <c r="H64" s="87"/>
      <c r="I64" s="87"/>
    </row>
    <row r="65" spans="1:9" ht="24.95" customHeight="1" x14ac:dyDescent="0.2">
      <c r="A65" s="87"/>
      <c r="B65" s="87"/>
      <c r="C65" s="87"/>
      <c r="D65" s="88"/>
      <c r="E65" s="87"/>
      <c r="F65" s="98"/>
      <c r="G65" s="87"/>
      <c r="H65" s="87"/>
      <c r="I65" s="87"/>
    </row>
    <row r="66" spans="1:9" ht="24.95" customHeight="1" x14ac:dyDescent="0.2">
      <c r="A66" s="87"/>
      <c r="B66" s="87"/>
      <c r="C66" s="87"/>
      <c r="D66" s="88"/>
      <c r="E66" s="87"/>
      <c r="F66" s="98"/>
      <c r="G66" s="87"/>
      <c r="H66" s="87"/>
      <c r="I66" s="87"/>
    </row>
    <row r="67" spans="1:9" ht="24.95" customHeight="1" x14ac:dyDescent="0.2">
      <c r="A67" s="87"/>
      <c r="B67" s="87"/>
      <c r="C67" s="87"/>
      <c r="D67" s="88"/>
      <c r="E67" s="87"/>
      <c r="F67" s="98"/>
      <c r="G67" s="87"/>
      <c r="H67" s="87"/>
      <c r="I67" s="87"/>
    </row>
    <row r="68" spans="1:9" ht="24.95" customHeight="1" x14ac:dyDescent="0.2">
      <c r="A68" s="87"/>
      <c r="B68" s="87"/>
      <c r="C68" s="87"/>
      <c r="D68" s="88"/>
      <c r="E68" s="87"/>
      <c r="F68" s="98"/>
      <c r="G68" s="87"/>
      <c r="H68" s="87"/>
      <c r="I68" s="87"/>
    </row>
    <row r="69" spans="1:9" ht="24.95" customHeight="1" x14ac:dyDescent="0.2">
      <c r="A69" s="87"/>
      <c r="B69" s="87"/>
      <c r="C69" s="87"/>
      <c r="D69" s="88"/>
      <c r="E69" s="87"/>
      <c r="F69" s="98"/>
      <c r="G69" s="87"/>
      <c r="H69" s="87"/>
      <c r="I69" s="87"/>
    </row>
    <row r="70" spans="1:9" ht="24.95" customHeight="1" x14ac:dyDescent="0.2">
      <c r="A70" s="87"/>
      <c r="B70" s="87"/>
      <c r="C70" s="87"/>
      <c r="D70" s="88"/>
      <c r="E70" s="87"/>
      <c r="F70" s="98"/>
      <c r="G70" s="87"/>
      <c r="H70" s="87"/>
      <c r="I70" s="87"/>
    </row>
    <row r="71" spans="1:9" ht="24.95" customHeight="1" x14ac:dyDescent="0.2">
      <c r="A71" s="87"/>
      <c r="B71" s="87"/>
      <c r="C71" s="87"/>
      <c r="D71" s="88"/>
      <c r="E71" s="87"/>
      <c r="F71" s="98"/>
      <c r="G71" s="87"/>
      <c r="H71" s="87"/>
      <c r="I71" s="87"/>
    </row>
    <row r="72" spans="1:9" ht="24.95" customHeight="1" x14ac:dyDescent="0.2">
      <c r="A72" s="87"/>
      <c r="B72" s="87"/>
      <c r="C72" s="87"/>
      <c r="D72" s="88"/>
      <c r="E72" s="87"/>
      <c r="F72" s="98"/>
      <c r="G72" s="87"/>
      <c r="H72" s="87"/>
      <c r="I72" s="87"/>
    </row>
    <row r="73" spans="1:9" ht="24.95" customHeight="1" x14ac:dyDescent="0.2">
      <c r="A73" s="87"/>
      <c r="B73" s="87"/>
      <c r="C73" s="87"/>
      <c r="D73" s="88"/>
      <c r="E73" s="87"/>
      <c r="F73" s="98"/>
      <c r="G73" s="87"/>
      <c r="H73" s="87"/>
      <c r="I73" s="87"/>
    </row>
    <row r="74" spans="1:9" ht="24.95" customHeight="1" x14ac:dyDescent="0.2">
      <c r="A74" s="87"/>
      <c r="B74" s="87"/>
      <c r="C74" s="87"/>
      <c r="D74" s="88"/>
      <c r="E74" s="87"/>
      <c r="F74" s="98"/>
      <c r="G74" s="87"/>
      <c r="H74" s="87"/>
      <c r="I74" s="87"/>
    </row>
    <row r="75" spans="1:9" ht="24.95" customHeight="1" x14ac:dyDescent="0.2">
      <c r="A75" s="87"/>
      <c r="B75" s="87"/>
      <c r="C75" s="87"/>
      <c r="D75" s="88"/>
      <c r="E75" s="87"/>
      <c r="F75" s="98"/>
      <c r="G75" s="87"/>
      <c r="H75" s="87"/>
      <c r="I75" s="87"/>
    </row>
    <row r="76" spans="1:9" ht="24.95" customHeight="1" x14ac:dyDescent="0.2">
      <c r="A76" s="87"/>
      <c r="B76" s="87"/>
      <c r="C76" s="87"/>
      <c r="D76" s="88"/>
      <c r="E76" s="87"/>
      <c r="F76" s="98"/>
      <c r="G76" s="87"/>
      <c r="H76" s="87"/>
      <c r="I76" s="87"/>
    </row>
    <row r="77" spans="1:9" ht="24.95" customHeight="1" x14ac:dyDescent="0.2">
      <c r="A77" s="87"/>
      <c r="B77" s="87"/>
      <c r="C77" s="87"/>
      <c r="D77" s="88"/>
      <c r="E77" s="87"/>
      <c r="F77" s="98"/>
      <c r="G77" s="87"/>
      <c r="H77" s="87"/>
      <c r="I77" s="87"/>
    </row>
    <row r="78" spans="1:9" ht="24.95" customHeight="1" x14ac:dyDescent="0.2">
      <c r="A78" s="87"/>
      <c r="B78" s="87"/>
      <c r="C78" s="87"/>
      <c r="D78" s="88"/>
      <c r="E78" s="87"/>
      <c r="F78" s="98"/>
      <c r="G78" s="87"/>
      <c r="H78" s="87"/>
      <c r="I78" s="87"/>
    </row>
    <row r="79" spans="1:9" ht="24.95" customHeight="1" x14ac:dyDescent="0.2">
      <c r="A79" s="87"/>
      <c r="B79" s="87"/>
      <c r="C79" s="87"/>
      <c r="D79" s="88"/>
      <c r="E79" s="87"/>
      <c r="F79" s="98"/>
      <c r="G79" s="87"/>
      <c r="H79" s="87"/>
      <c r="I79" s="87"/>
    </row>
    <row r="80" spans="1:9" ht="24.95" customHeight="1" x14ac:dyDescent="0.2">
      <c r="A80" s="87"/>
      <c r="B80" s="87"/>
      <c r="C80" s="87"/>
      <c r="D80" s="88"/>
      <c r="E80" s="87"/>
      <c r="F80" s="98"/>
      <c r="G80" s="87"/>
      <c r="H80" s="87"/>
      <c r="I80" s="87"/>
    </row>
    <row r="81" spans="1:9" ht="24.95" customHeight="1" x14ac:dyDescent="0.2">
      <c r="A81" s="87"/>
      <c r="B81" s="87"/>
      <c r="C81" s="87"/>
      <c r="D81" s="88"/>
      <c r="E81" s="87"/>
      <c r="F81" s="98"/>
      <c r="G81" s="87"/>
      <c r="H81" s="87"/>
      <c r="I81" s="87"/>
    </row>
    <row r="82" spans="1:9" ht="24.95" customHeight="1" x14ac:dyDescent="0.2">
      <c r="A82" s="87"/>
      <c r="B82" s="87"/>
      <c r="C82" s="87"/>
      <c r="D82" s="88"/>
      <c r="E82" s="87"/>
      <c r="F82" s="98"/>
      <c r="G82" s="87"/>
      <c r="H82" s="87"/>
      <c r="I82" s="87"/>
    </row>
    <row r="83" spans="1:9" ht="24.95" customHeight="1" x14ac:dyDescent="0.2">
      <c r="A83" s="87"/>
      <c r="B83" s="87"/>
      <c r="C83" s="87"/>
      <c r="D83" s="88"/>
      <c r="E83" s="87"/>
      <c r="F83" s="98"/>
      <c r="G83" s="87"/>
      <c r="H83" s="87"/>
      <c r="I83" s="87"/>
    </row>
    <row r="84" spans="1:9" ht="24.95" customHeight="1" x14ac:dyDescent="0.2">
      <c r="A84" s="87"/>
      <c r="B84" s="87"/>
      <c r="C84" s="87"/>
      <c r="D84" s="88"/>
      <c r="E84" s="87"/>
      <c r="F84" s="98"/>
      <c r="G84" s="87"/>
      <c r="H84" s="87"/>
      <c r="I84" s="87"/>
    </row>
    <row r="85" spans="1:9" ht="24.95" customHeight="1" x14ac:dyDescent="0.2">
      <c r="A85" s="87"/>
      <c r="B85" s="87"/>
      <c r="C85" s="87"/>
      <c r="D85" s="88"/>
      <c r="E85" s="87"/>
      <c r="F85" s="98"/>
      <c r="G85" s="87"/>
      <c r="H85" s="87"/>
      <c r="I85" s="87"/>
    </row>
    <row r="86" spans="1:9" ht="24.95" customHeight="1" x14ac:dyDescent="0.2">
      <c r="A86" s="87"/>
      <c r="B86" s="87"/>
      <c r="C86" s="87"/>
      <c r="D86" s="88"/>
      <c r="E86" s="87"/>
      <c r="F86" s="98"/>
      <c r="G86" s="87"/>
      <c r="H86" s="87"/>
      <c r="I86" s="87"/>
    </row>
    <row r="87" spans="1:9" ht="24.95" customHeight="1" x14ac:dyDescent="0.2">
      <c r="A87" s="87"/>
      <c r="B87" s="87"/>
      <c r="C87" s="87"/>
      <c r="D87" s="88"/>
      <c r="E87" s="87"/>
      <c r="F87" s="98"/>
      <c r="G87" s="87"/>
      <c r="H87" s="87"/>
      <c r="I87" s="87"/>
    </row>
    <row r="88" spans="1:9" ht="24.95" customHeight="1" x14ac:dyDescent="0.2">
      <c r="A88" s="87"/>
      <c r="B88" s="87"/>
      <c r="C88" s="87"/>
      <c r="D88" s="88"/>
      <c r="E88" s="87"/>
      <c r="F88" s="98"/>
      <c r="G88" s="87"/>
      <c r="H88" s="87"/>
      <c r="I88" s="87"/>
    </row>
    <row r="89" spans="1:9" ht="24.95" customHeight="1" x14ac:dyDescent="0.2">
      <c r="A89" s="87"/>
      <c r="B89" s="87"/>
      <c r="C89" s="87"/>
      <c r="D89" s="88"/>
      <c r="E89" s="87"/>
      <c r="F89" s="98"/>
      <c r="G89" s="87"/>
      <c r="H89" s="87"/>
      <c r="I89" s="87"/>
    </row>
    <row r="90" spans="1:9" ht="24.95" customHeight="1" x14ac:dyDescent="0.2">
      <c r="A90" s="87"/>
      <c r="B90" s="87"/>
      <c r="C90" s="87"/>
      <c r="D90" s="88"/>
      <c r="E90" s="87"/>
      <c r="F90" s="98"/>
      <c r="G90" s="87"/>
      <c r="H90" s="87"/>
      <c r="I90" s="87"/>
    </row>
    <row r="91" spans="1:9" ht="24.95" customHeight="1" x14ac:dyDescent="0.2">
      <c r="A91" s="87"/>
      <c r="B91" s="87"/>
      <c r="C91" s="87"/>
      <c r="D91" s="88"/>
      <c r="E91" s="87"/>
      <c r="F91" s="98"/>
      <c r="G91" s="87"/>
      <c r="H91" s="87"/>
      <c r="I91" s="87"/>
    </row>
    <row r="92" spans="1:9" ht="24.95" customHeight="1" x14ac:dyDescent="0.2">
      <c r="A92" s="87"/>
      <c r="B92" s="87"/>
      <c r="C92" s="87"/>
      <c r="D92" s="88"/>
      <c r="E92" s="87"/>
      <c r="F92" s="98"/>
      <c r="G92" s="87"/>
      <c r="H92" s="87"/>
      <c r="I92" s="87"/>
    </row>
  </sheetData>
  <mergeCells count="1">
    <mergeCell ref="A1:I1"/>
  </mergeCells>
  <phoneticPr fontId="17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Servicios Externos</vt:lpstr>
      <vt:lpstr>Direccion General</vt:lpstr>
      <vt:lpstr>Administracion</vt:lpstr>
      <vt:lpstr>Operaciones y Se</vt:lpstr>
      <vt:lpstr>Promocion C</vt:lpstr>
      <vt:lpstr>Conservacion</vt:lpstr>
      <vt:lpstr>Escenario</vt:lpstr>
      <vt:lpstr>VENCIDOS</vt:lpstr>
      <vt:lpstr>Administracion!Área_de_impresión</vt:lpstr>
      <vt:lpstr>Conservacion!Área_de_impresión</vt:lpstr>
      <vt:lpstr>'Direccion General'!Área_de_impresión</vt:lpstr>
      <vt:lpstr>Escenario!Área_de_impresión</vt:lpstr>
      <vt:lpstr>'Operaciones y Se'!Área_de_impresión</vt:lpstr>
      <vt:lpstr>'Promocion C'!Área_de_impresión</vt:lpstr>
      <vt:lpstr>VENCIDOS!Área_de_impresión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Hazel Orozco Coto</dc:creator>
  <cp:keywords/>
  <dc:description/>
  <cp:lastModifiedBy>Esteban Vásquez Valverde</cp:lastModifiedBy>
  <cp:revision/>
  <dcterms:created xsi:type="dcterms:W3CDTF">2017-10-17T20:50:00Z</dcterms:created>
  <dcterms:modified xsi:type="dcterms:W3CDTF">2023-01-19T14:44:18Z</dcterms:modified>
  <cp:category/>
  <cp:contentStatus/>
</cp:coreProperties>
</file>